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SA dataset" sheetId="1" r:id="rId4"/>
    <sheet state="visible" name="Export Data SSA" sheetId="2" r:id="rId5"/>
    <sheet state="visible" name="SCOPUS dataset" sheetId="3" r:id="rId6"/>
    <sheet state="visible" name="WOS dataset" sheetId="4" r:id="rId7"/>
    <sheet state="visible" name="Finales " sheetId="5" r:id="rId8"/>
    <sheet state="visible" name="repetidos" sheetId="6" r:id="rId9"/>
    <sheet state="visible" name="2 vuelta" sheetId="7" r:id="rId10"/>
  </sheets>
  <definedNames/>
  <calcPr/>
  <extLst>
    <ext uri="GoogleSheetsCustomDataVersion2">
      <go:sheetsCustomData xmlns:go="http://customooxmlschemas.google.com/" r:id="rId11" roundtripDataChecksum="CMFkChN6MdEm5JjBOiADlWEqMqJXb9WZsULsJaXfOE0="/>
    </ext>
  </extLst>
</workbook>
</file>

<file path=xl/sharedStrings.xml><?xml version="1.0" encoding="utf-8"?>
<sst xmlns="http://schemas.openxmlformats.org/spreadsheetml/2006/main" count="14102" uniqueCount="6002">
  <si>
    <t>Authors</t>
  </si>
  <si>
    <t>Title</t>
  </si>
  <si>
    <t>Título</t>
  </si>
  <si>
    <t>Abstract</t>
  </si>
  <si>
    <t>Resumen</t>
  </si>
  <si>
    <t>year</t>
  </si>
  <si>
    <t>digitalObjectIdentifier</t>
  </si>
  <si>
    <t>documentType</t>
  </si>
  <si>
    <t>identifierKeywords</t>
  </si>
  <si>
    <t>DocumentURL</t>
  </si>
  <si>
    <t>Merkbawi Rayan;Rhodes, Carl;Dalton, Bronwen</t>
  </si>
  <si>
    <t>Political Corporate Social Irresponsibility and Lebanon’s Garbage Mountain</t>
  </si>
  <si>
    <t>La irresponsabilidad social corporativa y política y la montaña de basura del Líbano</t>
  </si>
  <si>
    <t>This article contributes to research in Political Corporate Social Responsibility (PCSR) by developing the idea of “political corporate social irresponsibility” (PCSiR). PCSiR occurs when corporations provide what are expected to be public goods but, in so doing, create or exacerbate public problems and diminish social welfare. We examine PCSiR through the case of a “garbage mountain” located near Tripoli City, Lebanon. This accumulation of solid waste is a potent symbol of the corporate failure in delivering contracted social services. We question how and to what extent has the power and influence of political actors in Lebanon hindered environmental protection and sustainable business practices. In response, we investigate the relations between corporations, the state and civil society that led to the garbage mountain and corporate response to political activism. Drawing on a neo-Gramscian approach to PCSR, we show how an interplay of consent and coercion fosters effective PCSiR, shielding those in power from responsibility for their self-serving behavior.</t>
  </si>
  <si>
    <t>Este artículo contribuye a la investigación sobre la responsabilidad social corporativa política (RSCP) al desarrollar la idea de “irresponsabilidad social corporativa política” (RSCP). La RSCP se produce cuando las corporaciones proporcionan lo que se espera que sean bienes públicos pero, al hacerlo, crean o exacerban problemas públicos y disminuyen el bienestar social. Examinamos la RSCP a través del caso de una “montaña de basura” ubicada cerca de la ciudad de Trípoli, Líbano. Esta acumulación de desechos sólidos es un potente símbolo del fracaso corporativo en la prestación de los servicios sociales contratados. Nos preguntamos cómo y en qué medida el poder y la influencia de los actores políticos en el Líbano han obstaculizado la protección ambiental y las prácticas comerciales sostenibles. En respuesta, investigamos las relaciones entre las corporaciones, el estado y la sociedad civil que llevaron a la montaña de basura y la respuesta corporativa al activismo político. Basándonos en un enfoque neogramsciano de la RSCP, mostramos cómo una interacción de consentimiento y coerción fomenta una RSCP efectiva, protegiendo a los que están en el poder de la responsabilidad por su comportamiento egoísta.</t>
  </si>
  <si>
    <t>2024</t>
  </si>
  <si>
    <t>10.1177/00076503241254549</t>
  </si>
  <si>
    <t xml:space="preserve"> Journal Article</t>
  </si>
  <si>
    <t xml:space="preserve"> corporate social irresponsibility (CSiR) , Lebanon , political corporate social irresponsibility (PCSiR) , political corporate social responsibility (PCSR)</t>
  </si>
  <si>
    <t>https://www.proquest.com/scholarly-journals/political-corporate-social-irresponsibility/docview/3117673646/se-2?accountid=14549</t>
  </si>
  <si>
    <t>Valentova, Marie;Amjahad, Anissa;Genevois, Anne-Sophie</t>
  </si>
  <si>
    <t>Parental Leave Take-up and its Intensity. Do Partners’ Workplace Characteristics Matter?</t>
  </si>
  <si>
    <t>Uso de la licencia parental y su intensidad. ¿Importan las características del lugar de trabajo de los socios?</t>
  </si>
  <si>
    <t>In the current article, we explore the effect of partners’ workplace characteristics on the take-up and intensity of parental leave by mothers and fathers. We use social security records data from 2004 to 2015 for Luxembourg. The results of the analysis reveal that the probability of taking full-time leave is substantially lower among mothers and fathers working in very small companies than among their counterparts in larger firms, whereas working in a small-sized company is related to higher probability of taking part-time leave. Mothers working in companies in predominantly female-dominated sectors, such as education, health, and social services, are more likely to take parental leave than their counterparts employed in other sectors. With regard to the effect of partners’ workplace characteristics, fathers’ take-up of parental leave is associated with the economy sector of their partner, whereas mothers’ take-up correlates with their partners’ workplace size.</t>
  </si>
  <si>
    <t>En el presente artículo, exploramos el efecto de las características del lugar de trabajo de los socios sobre la aceptación y la intensidad de la licencia parental por parte de madres y padres. Utilizamos datos de registros de seguridad social de 2004 a 2015 para Luxemburgo. Los resultados del análisis revelan que la probabilidad de tomar una licencia a tiempo completo es sustancialmente menor entre las madres y los padres que trabajan en empresas muy pequeñas que entre sus homólogos en empresas más grandes, mientras que trabajar en una empresa de tamaño pequeño está relacionado con una mayor probabilidad de tomar una licencia a tiempo parcial. Las madres que trabajan en empresas en sectores predominantemente femeninos, como la educación, la salud y los servicios sociales, tienen más probabilidades de tomar la licencia parental que sus homólogos empleados en otros sectores. Con respecto al efecto de las características del lugar de trabajo de los socios, la aceptación de la licencia parental por parte de los padres está asociada con el sector económico de su pareja, mientras que la aceptación de la licencia por parte de las madres se correlaciona con el tamaño del lugar de trabajo de sus parejas.</t>
  </si>
  <si>
    <t>10.1017/S0047279422000885</t>
  </si>
  <si>
    <t>https://www.proquest.com/scholarly-journals/parental-leave-take-up-intensity-do-partners/docview/3114539615/se-2?accountid=14549</t>
  </si>
  <si>
    <t>Powers, Ráchael A.;Burckley, Jacquelyn;Centelles, Vanessa</t>
  </si>
  <si>
    <t>The Legality of Labor and Perceptions of Deservingness of Rights and Services for Sex Workers</t>
  </si>
  <si>
    <t>La legalidad del trabajo y la percepción de que las trabajadoras sexuales merecen derechos y servicios</t>
  </si>
  <si>
    <t>Access to social services like healthcare, education, housing, and welfare are integral to creating an equitable society. While many populations inherently benefit from these services, sex workers are often denied these rights and services because of the nature of their work. The purpose of this study was to examine perceptions of deservingness of sex workers for a wide range of rights and services. This study distinguished those attitudes across legal and illegal forms of sex work, identified attitudinal and demographic correlates associated with those perceptions, and examined potential interactions between respondents’ gender and age. Participants included a nationwide sample of adults from the USA ( n  = 549). Results indicated that participants perceived legal sex work as more deserving of rights and services compared to illegal sex work. Perceptions of deservingness were associated with attitudes toward abortion, LGBTQ+ rights, and perceptions of government legitimacy. Overall, older individuals were less willing to extend rights and services to sex workers and women were more likely to perceive sex workers as deserving of rights and services. There was an interaction between gender and age. For illegal sex work, gender differences in perceptions converged as participants aged, whereas for legal sex work, gender differences were exacerbated with age, with men reporting particularly restrictive perceptions of deservingness.</t>
  </si>
  <si>
    <t>10.1007/s10508-024-02951-0</t>
  </si>
  <si>
    <t xml:space="preserve"> Y , GenderWatch</t>
  </si>
  <si>
    <t>https://www.proquest.com/scholarly-journals/legality-labor-perceptions-deservingness-rights/docview/3103060129/se-2?accountid=14549</t>
  </si>
  <si>
    <t>Felson, Marcus;Reinhard, Daniel</t>
  </si>
  <si>
    <t>Assaults in public places: interesting numbers from a North American university city</t>
  </si>
  <si>
    <t>Asaltos en lugares públicos: cifras interesantes de una ciudad universitaria norteamericana</t>
  </si>
  <si>
    <t>Purpose A growing literature emphasizes violence occurring in public places. Yet, police seldom report such violence separately from violent incidents occurring elsewhere. This paper aims to distinguish assaults that occur in public vs private, outdoors vs indoors and in homes vs the night-time economy. Design/methodology/approach The authors reorganize police data to classify 1,062 assault locations for Boulder, Colorado, USA, 2020–2021, providing basic descriptive statistics that are seldom calculated or published. Findings In this city, almost two-thirds of police-recorded assaults occur away from home, often within night-time economy zones. Almost half of police-recorded assaults occur outdoors. Research limitations/implications Public assaults are probably under-reported and under-recorded in police data. The share of assaults occurring in public is likely to vary greatly among cities, along with reporting practices. Practical implications Public assaults can create special problems for police and social services. Poor management of public space can contribute to such violence. Alcohol policy and enforcement in public places is especially relevant to public assaults. Poor urban design might explain some of the problem. Social implications Public assaults are seen by many people and may do extra harm to children and even adults. Originality/value Police reports and academic work based on them seldom distinguish public from private assaults and seldom enumerate outdoor assaults in comparison to those indoors. In addition, statistics estimating violence in the night-time economy might not compare risks to other settings.</t>
  </si>
  <si>
    <t>10.1108/SC-12-2023-0057</t>
  </si>
  <si>
    <t xml:space="preserve"> Police data , Crime analysis , Assaultive violence , Community exposure to violence , Crime in the night-time economy , Public crime</t>
  </si>
  <si>
    <t>https://www.proquest.com/scholarly-journals/assaults-public-places-interesting-numbers-north/docview/3098580752/se-2?accountid=14549</t>
  </si>
  <si>
    <t>Shaw, Susan;Tudor, Keith</t>
  </si>
  <si>
    <t>Istoria and Eureka: Valuing Story and Discovery in Research and Publication in the Human Sciences</t>
  </si>
  <si>
    <t>Istoria y Eureka: valorar la historia y el descubrimiento en la investigación y la publicación en las ciencias humanas</t>
  </si>
  <si>
    <t>Human stories lie at the heart of professional practice in the human, social services, though these are often discounted when it comes to researching such services and sharing practice through publication. This article identifies and addresses certain methodological and epistemological biases and consequent challenges in human science research, and discusses the importance of story (autoethnography) and discovery (heuristics) in research which can inform practice, meaningfully and ethically. It considers this by addressing both research and publication, illustrating both the challenges and the solutions from the authors’ own experiences. The article argues for reclaiming the subjective and the subjectivist dimension in human, social science, and, therefore, the experiential, in both research and publication; and addresses four problems with regard to publishing in the human sciences, namely: privilege, quality, anonymity in peer-review, and capital.</t>
  </si>
  <si>
    <t>10.1080/17496535.2023.2299980</t>
  </si>
  <si>
    <t xml:space="preserve"> Human story , research , publication , autoethnography , heuristics , ethics</t>
  </si>
  <si>
    <t>https://www.proquest.com/scholarly-journals/istoria-eureka-valuing-story-discovery-research/docview/3130499356/se-2?accountid=14549</t>
  </si>
  <si>
    <t>Hu, Shu;Das, Dhiman</t>
  </si>
  <si>
    <t>Gender, Work, and Leisure in Old Age in China and India</t>
  </si>
  <si>
    <t>Género, trabajo y ocio en la vejez en China y la India</t>
  </si>
  <si>
    <t>This paper examines how paid and unpaid work affects leisure differently for older women and men in China and India. We use data from the World Health Organization’s Study on Global Aging and Health. We find that urban China, with higher levels of public welfare and gender equality, represents the best scenario for older adults’ leisure life in developing countries. Although urban Chinese women are disadvantaged relative to urban Chinese men, they still enjoy longer hours of leisure and relaxing leisure than both men and women in rural China, urban India and rural India. Furthermore, the Blinder-Oaxaca decomposition results show gender disparities in unpaid housework to be the primary driver of gender inequalities in leisure in all societies, albeit to varying degrees. These findings highlight the role of public welfare, gender equality, and the gendered consequences of the family support model in shaping older adults’ leisure life.</t>
  </si>
  <si>
    <t>10.1007/s10823-024-09497-7</t>
  </si>
  <si>
    <t>https://www.proquest.com/scholarly-journals/gender-work-leisure-old-age-china-india/docview/3122905470/se-2?accountid=14549</t>
  </si>
  <si>
    <t>Sherman, Jules;Zalzal, Habib;Bower, Kyle</t>
  </si>
  <si>
    <t>Equitable Care for Children With a Tracheostomy: Addressing Challenges and Seeking Systemic Solutions</t>
  </si>
  <si>
    <t>Atención equitativa para niños con traqueotomía: cómo afrontar los desafíos y buscar soluciones sistémicas</t>
  </si>
  <si>
    <t>ABSTRACT Background Children with medical complexity (CMC) often face significant barriers to accessing care, obtaining appropriate insurance coverage for medical devices, technology, supplies, home nursing&amp;#xa0;and social services. These challenges, when viewed through the lens of social determinants of health, highlight concerns about healthcare inequity. These inequities can impact CMC by limiting access to follow‐up appointments, leading to disproportionate use of emergency department services, restricting support services, reducing the quality of medical products&amp;#xa0;and increasing the likelihood of adverse events. Addressing these concerns requires comprehensive policy changes at both state and federal levels. Achieving successful collaborations between states and federal agencies is particularly challenging and may take months or even years to accomplish. Objectives Through an exploratory qualitative approach, this study facilitates a nuanced inquiry into the experiences and systemic challenges encountered by medical professionals and primary caregivers managing CMC who require a paediatric tracheostomy. Methods Qualitative interviews were conducted with 17 health professionals and primary caregivers residing in the United States. A thematic analysis was used to analyse the transcribed interview data. Results Using exploratory thematic analysis, we identified challenges and opportunities for improvement regarding (a) access to health insurance, (b) procurement of essential medical supplies, (c) logistical constraints&amp;#xa0;and (d) identifying interim solutions. Conclusion Building on our findings, we discuss how socioecological factors impact health and quality of life of CMC and families. Additionally, we address the growing gap in quality of care through a comprehensive approach that considers patient needs, regulatory frameworks&amp;#xa0;and affordability. Patient or Public Contribution Medical practitioners and healthcare professionals were actively involved in the development, production&amp;#xa0;and implementation of the research project. These individuals were given the opportunity to review their statements and review the manuscript before publishing. While caregivers did not engage in member checking, each provided their consent before data collection.</t>
  </si>
  <si>
    <t>10.1111/hex.14158</t>
  </si>
  <si>
    <t xml:space="preserve"> caregivers , healthcare , paediatrics , parents , policy , tracheostomy</t>
  </si>
  <si>
    <t>https://www.proquest.com/scholarly-journals/equitable-care-children-with-tracheostomy/docview/3097420725/se-2?accountid=14549</t>
  </si>
  <si>
    <t>Cabrera, M. Carmen;Larrañaga, Elisa;Yubero, Santiago</t>
  </si>
  <si>
    <t>Bullying/Cyberbullying in Secondary Education: A Comparison Between Secondary Schools in Rural and Urban Contexts: C &amp; A</t>
  </si>
  <si>
    <t>Bullying/Cyberbullying en la educación secundaria: una comparación entre escuelas secundarias en contextos rurales y urbanos: C &amp; A</t>
  </si>
  <si>
    <t>The aim of the study us to analyze the difference of bullying (traditional bullying and cyberbullying) in rural and urban contexts. A total of 1094 junior and senior high school students (62.5% from urban areas, 37.6% from rural areas) from the region of Castile-La Mancha (Spain) took part herein. The results showed a similar proportion of intervention in all bullying roles and in polybullying in urban and rural context schools. However, victimization and physical bullying perpetration is more frequent in schools in urban areas. In rural schools, aggression is normally aimed at schoolmates. Regression showed the link between context and perpetration role. Victims in rural settings expressed greater distress than victims in schools in urban areas. These results indicate that the size of the population where the schools are located may be a relevant factor for the intervention, as well as the need for intervention at individual, group and community level in collaboration between schools and social services.</t>
  </si>
  <si>
    <t>10.1007/s10560-022-00882-0</t>
  </si>
  <si>
    <t>https://www.proquest.com/scholarly-journals/bullying-cyberbullying-secondary-education/docview/3086149090/se-2?accountid=14549</t>
  </si>
  <si>
    <t>Wang, Geng;Xu, Limin;Cheung Monit;Leung, Patrick</t>
  </si>
  <si>
    <t>Evolution of values in China: Disembedding factors and structural transformation</t>
  </si>
  <si>
    <t>Evolución de los valores en China: factores de desarraigo y transformación estructural</t>
  </si>
  <si>
    <t>This study, guided by Taylor’s Great Disembedding Theory, examines global and Chinese societal values through the World Values Survey’s four-wave data from 1994 to 2014. Factor analysis shows six core values as disembedding factors (friends, leisure, politics) and embedding factors (family, work, religion). These data collected during China’s one-child policy and economic reforms reveal the country’s value shifts: leisure gains importance while politics is more moderate. This disembedding trend suggests a growing demand for social services driven by an emphasis on life balance. These evolving values guide social workers in tailoring programs to meet diverse needs shaped by personal and societal expectations.</t>
  </si>
  <si>
    <t>10.1177/00208728231221362</t>
  </si>
  <si>
    <t xml:space="preserve"> Embedding factors , Great Disembedding Theory , leisure value , religious value , value disembedding , World Values Survey , Factor analysis , Quantitative research , Surveys &amp; questionnaires , Qualitative research</t>
  </si>
  <si>
    <t>https://www.proquest.com/scholarly-journals/evolution-values-china-disembedding-factors/docview/3086411115/se-2?accountid=14549</t>
  </si>
  <si>
    <t>Germundsson, Nora;Stranz, Hugo</t>
  </si>
  <si>
    <t>Automating social assistance: Exploring the use of robotic process automation in the Swedish personal social services</t>
  </si>
  <si>
    <t>Automatización de la asistencia social: exploración del uso de la automatización de procesos robóticos en los servicios sociales personales suecos</t>
  </si>
  <si>
    <t>Many European countries employ Robotic Process Automation (RPA) in the administration of public benefits. However, there is limited understanding of how RPA is applied at the client level. This article investigates the utilization and impact of RPA use on social assistance (SA) distribution in Sweden, drawing on a sample of 800 SA applications in four Swedish municipalities. The results show that RPA use correlates with applicants' country of birth, age and duration of SA receipt. Additionally, RPA implementation coincides with less generous decisions, disproportionately affecting financially vulnerable groups. Rather than a correlation between generosity and the technology itself, the results suggest a conflict between the reorganisation of SA administration during RPA implementation and the principle of individualized judgments inherent in SA casework. Hence, public organisations are encouraged to ensure that their adoption of RPA neither exacerbates unequal access to services nor compromises professional discretion in favour of efficiency‐driven measures.</t>
  </si>
  <si>
    <t>Muchos países europeos emplean la automatización robótica de procesos (RPA) en la administración de beneficios públicos. Sin embargo, existe una comprensión limitada de cómo se aplica la RPA a nivel del cliente. Este artículo investiga la utilización y el impacto del uso de la RPA en la distribución de asistencia social (AS) en Suecia, basándose en una muestra de 800 solicitudes de AS en cuatro municipios suecos. Los resultados muestran que el uso de la RPA se correlaciona con el país de nacimiento de los solicitantes, la edad y la duración de la recepción de la AS. Además, la implementación de la RPA coincide con decisiones menos generosas, lo que afecta desproporcionadamente a los grupos financieramente vulnerables. En lugar de una correlación entre la generosidad y la tecnología en sí, los resultados sugieren un conflicto entre la reorganización de la administración de la AS durante la implementación de la RPA y el principio de juicios individualizados inherentes al trabajo de casos de AS. Por lo tanto, se alienta a las organizaciones públicas a garantizar que su adopción de la RPA no exacerbe el acceso desigual a los servicios ni comprometa la discreción profesional en favor de medidas impulsadas por la eficiencia.</t>
  </si>
  <si>
    <t>10.1111/ijsw.12633</t>
  </si>
  <si>
    <t xml:space="preserve"> automated decision‐support , digital automation , robotic process automation , RPA , social assistance , social work</t>
  </si>
  <si>
    <t>https://www.proquest.com/scholarly-journals/automating-social-assistance-exploring-use/docview/3065153953/se-2?accountid=14549</t>
  </si>
  <si>
    <t>Fay Henman, Paul W;Dai, Dan;Borg, Samantha J;Hummell, Eloise;Foster, Michele;Fisher, Karen R</t>
  </si>
  <si>
    <t>Digitally Networked Social Services: Mapping the National Disability Insurance Scheme (NDIS) online network in Queensland, Australia</t>
  </si>
  <si>
    <t>Servicios sociales en red digital: mapeo de la red en línea del Sistema Nacional de Seguro por Discapacidad (NDIS) en Queensland, Australia</t>
  </si>
  <si>
    <t>Within growing marketisation of publicly funded services, the internet has provided new opportunities for marketing, delivery, and coordination of those services. Using web scraping and hyperlink network analysis techniques, this paper examines the ways in which organisations operating in Australia’s evolving National Disability Insurance Scheme (NDIS) system inter-connect online. Social media plays the most important role in the online network. Government agencies also play a central role, with many disability service organisations linking their web users to them. Government agency websites do not hyperlink to disability service providers, suggesting that governments do not see their role as assisting access to such services. Advocacy and peak disability organisations are important in online connections between the websites of government and service organisations. Innovative uses of the internet for online brokerage of disability services are evident. The implications of these findings for service delivery are discussed.</t>
  </si>
  <si>
    <t>Resumen: En el contexto de la creciente mercantilización de los servicios financiados con fondos públicos, Internet ha proporcionado nuevas oportunidades de comercialización, prestación y coordinación de dichos servicios. Mediante técnicas de web scraping y análisis de redes de hipervínculos, este artículo examina las formas en que las organizaciones que operan en el sistema en evolución del Plan Nacional de Seguros por Discapacidad (NDIS) de Australia se interconectan en línea. Las redes sociales desempeñan el papel más importante en la red en línea. Las agencias gubernamentales también desempeñan un papel central, ya que muchas organizaciones de servicios para discapacitados vinculan a sus usuarios web con ellas. Los sitios web de las agencias gubernamentales no incluyen hipervínculos a los proveedores de servicios para discapacitados, lo que sugiere que los gobiernos no consideran que su papel sea el de facilitar el acceso a dichos servicios. Las organizaciones de defensa de derechos y de discapacidad de alto nivel son importantes en las conexiones en línea entre los sitios web del gobierno y las organizaciones de servicios. Son evidentes los usos innovadores de Internet para la intermediación en línea de servicios para discapacitados. Se discuten las implicaciones de estos hallazgos para la prestación de servicios.</t>
  </si>
  <si>
    <t>10.1017/S0047279422000691</t>
  </si>
  <si>
    <t>https://www.proquest.com/scholarly-journals/digitally-networked-social-services-mapping/docview/3064336265/se-2?accountid=14549</t>
  </si>
  <si>
    <t>Oster, Candice;Powell, Ashleigh;Hutchinson, Claire;Anderson, Debra;Gransbury, Bill;Walton, Martin;O'Brien, Jenny;Raven, Susan;Bogomolova, Svetlana</t>
  </si>
  <si>
    <t>The process of co-designing a model of social prescribing: An Australian case study</t>
  </si>
  <si>
    <t>El proceso de codiseño de un modelo de prescripción social: un estudio de caso australiano</t>
  </si>
  <si>
    <t>Introduction Social needs such as housing, employment, food, income&amp;#xa0;and social isolation are having a significant impact on individuals, families&amp;#xa0;and communities. Individuals are increasingly presenting to health settings with social needs, which are ill-equipped to address nonmedical needs. Social prescribing is a systematic approach connecting the health, social and community sectors to better address social needs and improve health and wellbeing. Social prescribing interventions are being implemented world-wide. With variability in health and social care systems internationally, it is important that social prescribing interventions are co-designed with key stakeholders to ensure they can be implemented and sustained within local systems. Methods This Australian case study provides a detailed description of the process undertaken to co-design a social prescribing service model in a regional area. Four co-design workshops were undertaken, two with health and social care professionals and two with community members. The project followed an iterative process of resourcing, planning, recruiting, sensitising, facilitation, reflection&amp;#xa0;and building for change across the workshops. Results Through this process, key stakeholders were able to successfully co-design a social prescribing model of care for the region. Conclusion By demonstrating the process and materials used in our project, we aim to open the ‘black box’ of co-design for social prescribing and provide ideas and resources for others to adapt and utilise. Patient or Public Contribution The project was designed and undertaken by a steering committee comprising university-based researchers (authors C. O. and&amp;#xa0;S. B.), local government (author D. A.)&amp;#xa0;and health, social&amp;#xa0;and community services (authors B. G., M. W., J. O.&amp;#xa0;and&amp;#xa0;S. R.). Members of the steering committee participated in project design, participant recruitment, workshop&amp;#xa0;facilitation, data analysis&amp;#xa0;and interpretation.</t>
  </si>
  <si>
    <t>10.1111/hex.14087</t>
  </si>
  <si>
    <t xml:space="preserve"> co-design , health services , methods , social prescribing , social services</t>
  </si>
  <si>
    <t>https://www.proquest.com/scholarly-journals/process-co-designing-model-social-prescribing/docview/3072426736/se-2?accountid=14549</t>
  </si>
  <si>
    <t>Smith, Sarah;Beima-Sofie, Kristin;Naveed, Asad;Bhatia, Nikki;Micheni, Murugi;Nguyen, Anh Tuyet;Slaughter, Francis;Wang, Liying;Prabhu, Sandeep;Wallace, Stephaun;Simoni, Jane;Graham, Susan M.</t>
  </si>
  <si>
    <t>Impact of the COVID-19 Pandemic on Persons Living with HIV in Western Washington: Examining Lived Experiences of Social Distancing Stress, Personal Buffers, and Mental Health</t>
  </si>
  <si>
    <t>El impacto de la pandemia de COVID-19 en las personas que viven con VIH en el oeste de Washington: análisis de las experiencias vividas de estrés por distanciamiento social, barreras personales y salud mental</t>
  </si>
  <si>
    <t>Pandemic-related stressors may disproportionately affect the mental health of people with HIV (PWH). Stratified, purposive sampling was used to recruit 24 PWH who participated in a quantitative survey on COVID-19 experiences for in-depth interviews (IDIs). IDIs were conducted by Zoom, audio recorded and transcribed. Thematic analysis was used to develop an adapted stress-coping model. Participants experienced acute stress following exposure events and symptoms compatible with COVID-19. Social isolation and job loss were longer-term stressors. While adaptive coping strategies helped promote mental health, participants who experienced multiple stressors simultaneously often felt overwhelmed and engaged in maladaptive coping behaviors. Healthcare providers were important sources of social support and provided continuity in care and referrals to mental health and social services. Understanding how PWH experienced stressors and coped during the COVID-19 pandemic can help healthcare providers connect with patients during future public health emergencies, address mental health needs and support adaptive coping strategies.</t>
  </si>
  <si>
    <t>10.1007/s10461-024-04273-7</t>
  </si>
  <si>
    <t xml:space="preserve"> Qualitative research , Surveys &amp; questionnaires , Interviews</t>
  </si>
  <si>
    <t>https://www.proquest.com/scholarly-journals/impact-covid-19-pandemic-on-persons-living-with/docview/3065507102/se-2?accountid=14549</t>
  </si>
  <si>
    <t>Abdisa, Lemessa;Likal, Tebarek</t>
  </si>
  <si>
    <t>Social Consequences of Conflict-Induced Internal Displacement in Adama City and Sabata Town of Oromia Region, Ethiopia</t>
  </si>
  <si>
    <t>Consecuencias sociales del desplazamiento interno inducido por el conflicto en las ciudades de Adama y Sabata de la región de Oromia, Etiopía</t>
  </si>
  <si>
    <t>Internal displacement was recognized during the late 1980s and became prominent on the international agenda in the 1990s. There are 2421 internally displaced people who were displaced from the Somali Regional State due to the interethnic conflict that occurred between the Oromo and Somali ethnic groups living around the borders in the eastern part of Ethiopia and settled in Adama city and Sabata town. The objective of this paper is to determine the social consequences of conflict-induced internal displacement on internally displaced people and host communities. Data collection methods were quantitative and qualitative data collection methods. The quantitative data collection method was survey questionnaires administered to 384 household heads. The qualitative data collection methods were key informant interviews, focus group discussion, and observation. The data were analyzed using logistic regression and linear multiple regression. The consequences of conflict-induced internal displacement on house rent, healthcare service costs, educational fees, student dropout, and student enrollment are analyzed using linear multiple regression. On the other hand, the consequence of conflict-induced internal displacement on social disintegration is analyzed using logistic regression. Internal displacement significantly affects the price of house rent ( B  = 0.262, p  &amp;lt; 0.01), affects healthcare service costs ( B  = 0.262, p  &amp;lt; 0.01), and is significantly related to social disintegration at p  &amp;lt; 0.01. Internal displacement and student enrollment significantly affect educational fees ( B  = 0.233, p  &amp;lt; .0.01, and 0.785, p  &amp;lt; 0.01, respectively) and internal displacement, student enrollment, and educational fees significantly affected student dropout ( B  = 0.107, p  &amp;lt; 0.01, B  = 0.853, p  &amp;lt; 0.01, and B  = 0.096, p  &amp;lt; 0.01, respectively). The findings show that conflict-induced internal displacement severely disrupts the social fabric of communities and makes the task of rebuilding lives and reintegrating more challenging after displacement. The findings also revealed that internally displaced people have no access to social services such as health, education, and potable water, are living in congested and overcrowded camp settings, are affected by discrimination and marginalization from the host community, and are affected by psychological trauma. The social consequences of conflict-induced internal displacement on internally displaced people are homelessness, social disintegration, poor health, loss of education, and psychological trauma. On the other hand, the social consequences of conflict-induced internal displacement on host communities are changing gender roles and age-related responsibilities and expectations complementing changes in the structure and function of social networks, the agency of displaced people, their social empowerment and new forms of leadership, and power structures in the host population. To ameliorate the social consequences of conflict-induced internal displacement, the study recommended increasing internally displaced people’s engagement and representation in community-based organizations and supporting them in better participating in authorities to address internally displaced peoples’ concerns.</t>
  </si>
  <si>
    <t>10.1007/s40609-022-00257-4</t>
  </si>
  <si>
    <t xml:space="preserve"> Qualitative research , Focus groups , Surveys &amp; questionnaires , Interviews</t>
  </si>
  <si>
    <t>https://www.proquest.com/scholarly-journals/social-consequences-conflict-induced-internal/docview/3061540441/se-2?accountid=14549</t>
  </si>
  <si>
    <t>Chadambuka, Patience;Muridzo, Noel Garikai;Hungwe, Chipo;Mugari, Zvenyika Eckson</t>
  </si>
  <si>
    <t>“They Do Not Perceive Us as People”: Women with Disabilities’ Access to Key Social Services During the COVID-19 Pandemic: A Zimbabwean Case Study</t>
  </si>
  <si>
    <t>“No nos perciben como personas”: el acceso de las mujeres con discapacidad a servicios sociales clave durante la pandemia de COVID-19: un estudio de caso de Zimbabwe</t>
  </si>
  <si>
    <t>This study sought to discover how women with disabilities (WWDs) fared at the height of the COVID-19 pandemic with regard to access to key social services. Fieldwork was conducted in April 2022 among 104 women in three low-income areas of Caledonia, Epworth, and Hatcliffe within Harare Metropolitan Province. The key social services studied are information, water, health, education, and protection from gender-based violence (GBV). The study utilises the structural violence and social suffering theoretical lenses to analyse the institutionalised marginalisation of women with disabilities in relation to access to basic social services during the COVID-19 era. Findings reveal that the pandemic amplified the marginalisation, inequities, exclusion, and challenges confronted by persons with disabilities (PWDs) in general and, specifically, gender and social class inequalities faced by poor women in the Zimbabwean society. The intersection of vulnerabilities arising from gender, social class, disabilities, and the pandemic itself created insurmountable challenges for WWDs. Resolving these challenges is important to creating an inclusive environment for WWDs to thrive. The government, local authorities, and NGOs need to mainstream disability issues in service provision regardless of whether or not there is a pandemic.</t>
  </si>
  <si>
    <t>10.1007/s41134-023-00284-x</t>
  </si>
  <si>
    <t>https://www.proquest.com/scholarly-journals/they-do-not-perceive-us-as-people-women-with/docview/3059657324/se-2?accountid=14549</t>
  </si>
  <si>
    <t>Liv Bente Schellenberg Strømhaug;Halvorsen, Kristin</t>
  </si>
  <si>
    <t>Ambivalence in digital social work: giving advice about welfare-to-work programmes to unemployed clients</t>
  </si>
  <si>
    <t>Ambivalencia en el trabajo social digital: asesoramiento sobre programas de transición de la asistencia social al trabajo a clientes desempleados</t>
  </si>
  <si>
    <t>In contemporary welfare systems, employability-oriented approaches and welfare-to-work (WtW) programmes place activation and client responsibility at the heart of social services. WtW is a frequently discussed topic in frontline workers’ interaction with unemployed clients; however, it also represents a source of ambivalence. With the increased digitalization of social work, counselling related to WtW often take place on digital platforms instead of face-to-face meetings. This study examines written interaction between counsellors and unemployed clients and analyses sequences in which the counsellors present WtW-related advice. A discourse analytic approach was adopted, focusing on the sequential design and framing of the advice. Three recurring advice-giving formats were identified: information as advice, interrogative advice, and assessment as advice. The three formats differ sequentially, in terms of normative pressure to respond and comply, but generally approach the topic of WtW participation cautiously and frame the decision as clients’ autonomous choice, frequently presupposing a high level of institutional knowledge. Clients tend to be reluctant to respond to WTW advice, which impedes counsellors’ ability to tailor the advice. The advice-giving sequences are short with few message turns, limiting the shared exploration of alternatives and potentially clients’ active participation in decision-making. The study sheds light on the interactional challenges of addressing the potentially ambivalent topic of WtW in a digital counselling context but also raises questions regarding the realization of welfare policies through digital frontline work.</t>
  </si>
  <si>
    <t>Resumen: En los sistemas de bienestar contemporáneos, los enfoques orientados a la empleabilidad y los programas de transición de la asistencia social al trabajo (WtW) colocan la activación y la responsabilidad del cliente en el centro de los servicios sociales. WtW es un tema que se discute con frecuencia en la interacción de los trabajadores de primera línea con los clientes desempleados; sin embargo, también representa una fuente de ambivalencia. Con la creciente digitalización del trabajo social, el asesoramiento relacionado con WtW a menudo se lleva a cabo en plataformas digitales en lugar de reuniones cara a cara. Este estudio examina la interacción escrita entre asesores y clientes desempleados y analiza secuencias en las que los asesores presentan asesoramiento relacionado con WtW. Se adoptó un enfoque analítico del discurso, centrándose en el diseño secuencial y el encuadre del asesoramiento. Se identificaron tres formatos recurrentes de prestación de asesoramiento: información como consejo, asesoramiento interrogativo y evaluación como consejo. Los tres formatos difieren secuencialmente, en términos de presión normativa para responder y cumplir, pero generalmente abordan el tema de la participación en WtW con cautela y enmarcan la decisión como una elección autónoma de los clientes, lo que con frecuencia presupone un alto nivel de conocimiento institucional. Los clientes tienden a ser reacios a responder a los consejos de WTW, lo que impide que los asesores puedan adaptarlos. Las secuencias de asesoramiento son breves y con pocos turnos de mensajes, lo que limita la exploración compartida de alternativas y la posible participación activa de los clientes en la toma de decisiones. El estudio arroja luz sobre los desafíos interaccionales que supone abordar el tema potencialmente ambivalente de WtW en un contexto de asesoramiento digital, pero también plantea preguntas sobre la realización de políticas de bienestar a través del trabajo de primera línea digital.</t>
  </si>
  <si>
    <t>10.1080/2156857X.2023.2218391</t>
  </si>
  <si>
    <t xml:space="preserve"> client–counsellor interaction , advice-giving , discourse analysis , digital social work , written counselling</t>
  </si>
  <si>
    <t>https://www.proquest.com/scholarly-journals/ambivalence-digital-social-work-giving-advice/docview/3062783768/se-2?accountid=14549</t>
  </si>
  <si>
    <t>Lintner, Claudia;Zadra, Franca</t>
  </si>
  <si>
    <t>Outreaching Digitally. Digital Social Work Experiences in Low Threshold Social Services</t>
  </si>
  <si>
    <t>Difusión digital. Experiencias de trabajo social digital en servicios sociales de bajo umbral</t>
  </si>
  <si>
    <t>Outreach social work entails actively seeking users, giving space to express complex needs and offer personalized services to circumvent severe access barriers. Digital resources during the pandemic have offered outreach workers the possibility to enlarge and accelerate their reach towards severely marginalized groups who experienced difficulties to reach mainstream social services. This study explores the potential of digitalisation in low threshold contexts, drawing from emerging literature on digital social work, and empirically based on interviews with 22 outreach social workers engaged in low-threshold contexts in Northern Italy. The qualitative analysis regards three main aspects: potential of the integration of digital tools in outreach social work, the impact of digital means on relational contexts between social workers and the users, and the ethical aspects that are being redefined by digital technologies.</t>
  </si>
  <si>
    <t>Resumen: El trabajo social de extensión implica la búsqueda activa de usuarios, dando espacio para expresar necesidades complejas y ofrecer servicios personalizados para sortear las graves barreras de acceso. Los recursos digitales durante la pandemia han ofrecido a los trabajadores sociales de extensión la posibilidad de ampliar y acelerar su alcance hacia grupos gravemente marginados que experimentaron dificultades para llegar a los servicios sociales generales. Este estudio explora el potencial de la digitalización en contextos de bajo umbral, basándose en la literatura emergente sobre trabajo social digital y empíricamente en entrevistas con 22 trabajadores sociales de extensión que trabajan en contextos de bajo umbral en el norte de Italia. El análisis cualitativo se refiere a tres aspectos principales: el potencial de la integración de herramientas digitales en el trabajo social de extensión, el impacto de los medios digitales en los contextos relacionales entre los trabajadores sociales y los usuarios, y los aspectos éticos que están siendo redefinidos por las tecnologías digitales.</t>
  </si>
  <si>
    <t>10.1447/113912</t>
  </si>
  <si>
    <t>https://www.proquest.com/scholarly-journals/outreaching-digitally-digital-social-work/docview/3108397609/se-2?accountid=14549</t>
  </si>
  <si>
    <t>Neswiswa, Kabaro Grace;Jacobs, Susanne, PhD</t>
  </si>
  <si>
    <t>Hearing the voices of Black Africans: Essential components for culturally relevant marriage enrichment programs in South Africa</t>
  </si>
  <si>
    <t>Escuchar las voces de los africanos negros: componentes esenciales para programas de enriquecimiento matrimonial culturalmente relevantes en Sudáfrica</t>
  </si>
  <si>
    <t>The literature on marriage supports teaching essential skills to enhance relationship quality and prevent divorce. However, limited marriage and relationship curricula tailored for African cultures, especially within the South African context, are currently available. This study aimed to redress gaps in literature and practice, outlining elements for inclusion into a marriage enrichment program (МЕР) grounded on PREP 8.0 (Prevention and Relationship Education Program) and current baseline research conducted in South Africa. A qualitative descriptive phenomenological design was utilized, using face-to-face interviews with leaders and social services practitioners (SSPs) and a pilot study with couples, all sampled purposively. Findings show that (1) Black Africans are in high need of MEPs, revealed through intense gratitude and (2) a prerequisite for positive outcomes is the integration of equally necessary traditional contextual components with modern practices, elucidated by practical recommendations. A contextual and culturally relevant MEP is a systematic attempt to improve the functioning of marriage through education, effectively supporting Black Africans to cultivate healthy, stable family relationships.</t>
  </si>
  <si>
    <t>10.1111/jmft.l2696</t>
  </si>
  <si>
    <t xml:space="preserve"> Qualitative research , Interviews</t>
  </si>
  <si>
    <t>https://www.proquest.com/scholarly-journals/hearing-voices-black-africans-essential/docview/3056236697/se-2?accountid=14549</t>
  </si>
  <si>
    <t>Chan, Ryan J;Isaacksz, Shiran;Low, Brian;Raymond, Cecile;Seeton, Lori;Chan, Christopher T</t>
  </si>
  <si>
    <t>Pop-up micro clinics for pre-exposure prophylaxis of immunocompromised patients: Managing Community Care</t>
  </si>
  <si>
    <t>Microclínicas emergentes para la profilaxis previa a la exposición de pacientes inmunodeprimidos: gestión de la atención comunitaria</t>
  </si>
  <si>
    <t>Purpose Health care systems aspire to adopt integration strategies shifting the focus from acute care to a broader focus on community-based health and social services. Real-world examples demonstrating effective delivery of integrated care are essential. Design/methodology/approach In this article, we introduce UHN Connected Care Hub, an innovative model of care comprising an interdisciplinary team designing sustainable, shareable practices across the continuum of care alongside community and health organization partnerships. Findings We describe UHN Connected Care Hub’s ability to identify patients from high-risk population and collaborate to delivery timely care, in detailing the real world experience of this model of care in the organization of a centralized system of micro-clinics to administer a therapeutic for pre-exposure prophylaxis against COVID-19 (Tixagevimab/cilgavimab [Evusheld]) in a population of immunocompromised patients. Practical implications Having a centralized system of micro-clinics for care delivery presents opportunities for increased adaptability, patient accessibility, enhanced community partnerships and integratedness. Expansion in the scope of services could also create new opportunities in preventative therapies for optimizing the cost effectiveness and quality of health care provided at the population level. Originality/value There is limited evidence on how to efficiently deliver integrated care, particularly to vulnerable and co-morbid patients. We discuss how dynamic organizations with proper infrastructure and a network of healthcare partnerships may allow a more fluid response to rapidly changing policies and procedures and facilitate preparedness for future health care crises or pandemics.</t>
  </si>
  <si>
    <t>10.1108/JICA-01-2024-0003</t>
  </si>
  <si>
    <t xml:space="preserve"> Integrated health care systems , Patient-centered care , Pop up micro clinics , System response</t>
  </si>
  <si>
    <t>https://www.proquest.com/scholarly-journals/pop-up-micro-clinics-pre-exposure-prophylaxis-xa0/docview/3046457240/se-2?accountid=14549</t>
  </si>
  <si>
    <t>Phoenix, Michelle;Moll, Sandra;Vrzovski, Alexa;Le-Tien, Bhaskar;Micsinszki, Samantha;Bruce, Emma;Mulalu, Lulwama;Hossain, Puspita;Freeman, Bonnie;Mulvale, Gillian;Consortium, CoPro</t>
  </si>
  <si>
    <t>Advancing a collective vision for equity-based cocreation through prototyping at an international forum</t>
  </si>
  <si>
    <t>Impulsando una visión colectiva de co-creación basada en la equidad a través de la creación de prototipos en un foro internacional</t>
  </si>
  <si>
    <t>Background Cocreation has the potential to engage people with lived and living experiences in the design and evaluation of health and social services. However, guidance is needed to better include people from equity-deserving groups (EDGs), who are more likely to face barriers to participation, experience ongoing or historical harm, and benefit from accessible methods of engagement. Objective The aim of this international forum (CoPro2022) was to advance a collective vision for equity-based cocreation. Design A participatory process of engagement in experiential colearning and arts-based creative and reflective dialogue. Visual prototypes were created and synthesised to generate a collective vision for inclusive equity-based cocreation. Setting and Participants The Forum was held at the Gathering Place by the Grand River in Ohsweken, Ontario, Canada. A total of 48 participants attended the forum. They were purposely invited and have intersecting positionalities (21 academic experts, six experience experts, 10 trainees, and 11 members of EDGs) from nine countries (Bangladesh, Botswana, Canada, England, Italy, Norway, Scotland, Singapore, Sweden). CoPro2022 Activities CoPro2022 was an immersive experience hosted on Indigenous land that encouraged continuous participant reflection on their own worldviews and those of others as participants openly discussed the challenges and opportunities with engaging EDGs in cocreation activities. Visual prototypes and descriptions created in small groups were informed by participants' reflections on the panel presentations at the Forum and their own experiences with equity-based cocreation. Following the event, the authorship team inductively coded themes from the prototype descriptions and met to discuss the cross-cutting themes. These informed the design of an illustrated collective vision for Equity Based Co-Creation (EqCC). Results Six prototypes were cocreated by each small group to illustrate their vision for EqCC. Within these, four cross-cutting themes were identified: (i) go to where people are, (ii) nurture relationships and creativity, (iii) reflect, replenish and grow, (iv) and promote thriving and transformation. These four themes are captured in the Collective EqCC Vision to guide a new era of inclusive excellence in cocreation activities. Patient or Public Contribution Service users, caregivers, and people with lived experience were involved in leading the design of the CoPro2022 and co-led the event. This included activities at the event such as presenting, facilitating small and large group discussion, leading art-based activities, and reflecting with the team on the lessons learned. People with lived experience were involved in the analysis and knowledge sharing from this event. Several members of the research team (students and researchers) also identified as members of EDGs and were invited to draw from their personal and academic knowledge.</t>
  </si>
  <si>
    <t>10.1111/hex.14041</t>
  </si>
  <si>
    <t xml:space="preserve"> arts-based research , caregiver engagement , cocreation , codesign , equity , integration , patient engagement</t>
  </si>
  <si>
    <t>https://www.proquest.com/scholarly-journals/advancing-collective-vision-equity-based/docview/3046343934/se-2?accountid=14549</t>
  </si>
  <si>
    <t>Jones, Carly;Auger, Monique D.;Paul, Willow;Monchalin, Renée</t>
  </si>
  <si>
    <t>“I’m still not over feeling so isolated”: Métis women, Two-Spirit, and gender-diverse people’s experiences of the COVID-19 pandemic</t>
  </si>
  <si>
    <t>“Todavía no supero el sentimiento de aislamiento”: experiencias de mujeres métis, personas de dos espíritus y personas de género diverso durante la pandemia de COVID-19</t>
  </si>
  <si>
    <t>Objectives The aim of this study was to explore and learn from the experiences of Métis women, Two-Spirit, and gender-diverse people accessing health and social services in Victoria, British Columbia, during the COVID-19 pandemic. Methods This paper comes from a larger study exploring Métis women, Two-Spirit, and gender-diverse people’s experiences accessing health and social services in Victoria. Using a by-and-for Métis approach that employed a conversational interview method, we conducted interviews with Métis women, Two-Spirit, and gender-diverse people who lived&amp;#xa0;in and/or accessed services in Victoria in December 2020 and January 2021. This paper focuses specifically on data addressing how COVID-19 impacted these participants. Results A total of 24 Métis women, Two-Spirit, and gender-diverse people participated in the study. Overall, three themes specific to COVID-19 were identified. First, participants described the detrimental impacts of COVID-19 on their ability to connect with their Métis community and practice their culture, as well as their overall feelings of isolation. Second, participants highlighted some of the ways that COVID-19 has exacerbated existing barriers to culturally safe healthcare. Last, participants spoke about the mixed economic impacts that COVID-19 has had for them, sharing insight into the ways in which gender, in particular, has shaped their financial instability. Conclusion Improving access to culturally safe health and social services by incorporating the experiences and expertise of Métis women, Two-Spirit, and gender-diverse people is crucial to mitigating the disproportional negative impacts of the pandemic and improving overall health outcomes within Métis communities across Canada.</t>
  </si>
  <si>
    <t>10.17269/s41997-023-00849-3</t>
  </si>
  <si>
    <t xml:space="preserve"> Gender variance , Gender , Two-spirit , COVID-19</t>
  </si>
  <si>
    <t>https://www.proquest.com/scholarly-journals/i-m-still-not-over-feeling-so-isolated-métis/docview/3035350012/se-2?accountid=14549</t>
  </si>
  <si>
    <t>Ward, Julie A, RN, PhD, MN;Cepeda, Javier, PhD, MPH;Jackson, Dylan B, PhD, MS;Johnson, Odis, Jr, PhD;Webster, Daniel W, ScD, MPH;Crifasi, Cassandra K, PhD, MPH</t>
  </si>
  <si>
    <t>National Burden of Injury and Deaths From Shootings by Police in the United States, 2015–2020</t>
  </si>
  <si>
    <t>Objectives. To describe all-outcome injurious shootings by police and compare characteristics of fatal versus nonfatal injurious shootings nationally. Methods. From July 2021 to April 2023, we manually reviewed publicly available records on all 2015-2020 injurious shootings by US police, identified from Gun Violence Archive. We estimated injury frequency, case fatality rates, and relative odds of death by incident and victim characteristics. Results. A total of 1769 people were injured annually in shootings by police, 55% fatally. When a shooting injury occurred, odds of fatality were 46% higher following dispatched responses than police-initiated responses. Injuries associated with physically threatening or threat-making behaviors, behavioral health needs, and well-being checks were most frequently fatal. Relative to White victims, Black victims were overrepresented but had 35% lower odds of fatal injury when shot. Conclusions. This first multiyear, nationwide analysis of injurious shootings by US police suggests that injury disparities are underestimated by fatal shootings alone. Nonpolicing responses to social needs may prevent future injuries. Public Health Implications. We call for enhanced reporting systems, comprehensive evaluation of emerging reforms, and targeted investment in social services for equitable injury prevention. (Am J Public Health. 2024; 114(4)387-397. https7/doi.org/10.2105/AJPH.2023.307560)</t>
  </si>
  <si>
    <t>10.2105/AJPH.2023.307560</t>
  </si>
  <si>
    <t xml:space="preserve"> Public health , Injury , Police , Gun violence , Shooting</t>
  </si>
  <si>
    <t>https://www.proquest.com/scholarly-journals/national-burden-injury-deaths-shootings-police/docview/2999702266/se-2?accountid=14549</t>
  </si>
  <si>
    <t>Andreetta, Sophie;Borrelli, Lisa Marie</t>
  </si>
  <si>
    <t>Digital Practices of Negotiation: Social Workers at the Intersection of Migration and Social Policies in Switzerland and Belgium</t>
  </si>
  <si>
    <t>Prácticas digitales de negociación: trabajadores sociales en la intersección de la migración y las políticas sociales en Suiza y Bélgica</t>
  </si>
  <si>
    <t>Paperwork has always been a central part of bureaucratic work. Over the last few years, bureaucratic procedures have become increasingly standardised and digitalised. Based on interviews and ethnographic fieldwork within welfare offices in Switzerland and Belgium, we reflect on the way evidence is constructed within social policy and cases built for or against noncitizen welfare recipients in order to show how paper truths are established and challenged. The focus on digital practices within public policy implementation highlights how it contributes to enhanced control mechanisms on the implementation level and how migration law continues to guide welfare governance for noncitizens. This allows targeting of the most marginalised groups, whose rights to access state support are institutionally impeded. Through database information flows, official forms, paper reports and face-to-face meetings, we further show how a hybrid form of bureaucratic work emerges, where direct contact with the client is still key, yet highly influenced by standardisation processes.</t>
  </si>
  <si>
    <t>Resumen: El papeleo siempre ha sido una parte central del trabajo burocrático. En los últimos años, los procedimientos burocráticos se han vuelto cada vez más estandarizados y digitalizados. Basándonos en entrevistas y trabajo de campo etnográfico en oficinas de bienestar en Suiza y Bélgica, reflexionamos sobre la forma en que se construyen evidencias dentro de la política social y se construyen casos a favor o en contra de los beneficiarios de asistencia social no ciudadanos con el fin de mostrar cómo se establecen y se desafían las verdades en papel. El enfoque en las prácticas digitales dentro de la implementación de políticas públicas destaca cómo contribuyen a mejorar los mecanismos de control en el nivel de implementación y cómo la ley de migración continúa guiando la gobernanza de la asistencia social para los no ciudadanos. Esto permite dirigirse a los grupos más marginados, cuyos derechos de acceso a la ayuda estatal se ven obstaculizados institucionalmente. A través de flujos de información de bases de datos, formularios oficiales, informes en papel y reuniones cara a cara, mostramos además cómo surge una forma híbrida de trabajo burocrático, donde el contacto directo con el cliente sigue siendo clave, pero muy influenciado por los procesos de estandarización.</t>
  </si>
  <si>
    <t>10.1017/S0047279422000265</t>
  </si>
  <si>
    <t xml:space="preserve"> Digitalisation , Switzerland , Social policy , Bureaucracy , Migration , Social work , Belgium , materiality , migration control , paperwork , social services , welfare policies</t>
  </si>
  <si>
    <t>https://www.proquest.com/scholarly-journals/digital-practices-negotiation-social-workers-at/docview/2957094633/se-2?accountid=14549</t>
  </si>
  <si>
    <t>Kuha, Suvi;Rissanen, Sanna;Harmoinen, Merja;Vähänikkilä, Hannu;Kanste, Outi</t>
  </si>
  <si>
    <t>The association between appreciative management and work engagement among health‐ and social care professionals: A cross‐sectional study</t>
  </si>
  <si>
    <t>Background The importance of work engagement has been emphasised due to the increasing demand for health‐ and social care and the shortage of skilled labour. Improving organisational and managerial factors is important when enhancing professionals' work engagement. The association between management and work engagement has only been established in previous studies at a general level, but the association between appreciative management and work engagement has not received equivalent research interest. Aim This study aimed to describe the association between appreciative management and work engagement among health‐ and social care professionals. Methods The study used a cross‐sectional survey design. The data were collected in five health and social services centres in one city in Finland from September to October 2022 using the Appreciative Management Scale 2.0 and the Utrecht Work Engagement Scale‐9. A total of 182 health‐ and social care professionals participated. The data were analysed using correlations, linear regression analyses, independent samples t ‐tests and two‐way analyses of variance (ANOVAs). Results A moderate association was found between appreciative management and work engagement and its dimensions of vigor, dedication and absorption. Systematic management had the strongest association and equality had the weakest association with work engagement. Among the dimensions of work engagement, appreciative management had the strongest association with vigour and the weakest association with absorption. Appreciative management and work type predicted 18% of the variance in work engagement. Full‐time employees reported higher levels of work engagement and all its dimensions than did part‐time employees. Conclusion The results indicate that appreciative management and full‐time work predict work engagement among health‐ and social care professionals. Due to this positive association, it is important to promote managers' appreciative management skills by educating them to understand how appreciative management enables and supports professionals' vigour, dedication and absorption in health‐ and social care.</t>
  </si>
  <si>
    <t>10.1111/scs.13202</t>
  </si>
  <si>
    <t xml:space="preserve"> appreciative management , Absorption , Dedication , Work engagement , Vigor , Health professional , cross‐sectional design , health‐ and social care , professional , quantitative research , work engagement</t>
  </si>
  <si>
    <t>https://www.proquest.com/scholarly-journals/association-between-appreciative-management-work/docview/2925818739/se-2?accountid=14549</t>
  </si>
  <si>
    <t>Nichols, Naomi;Crowell, Kody;Lenczner, Michael;Bourns, Jesse</t>
  </si>
  <si>
    <t>Data justice for youth in and leaving care: mapping the child welfare data landscape in Ontario</t>
  </si>
  <si>
    <t>The digitization of social services provides the public sector with new tools to monitor and meet managerial and legislative objectives. But these practices re-shape service provision and the experiences of those receiving social welfare interventions. This article reports on results from phase one of an institutional ethnography of public sector policy, knowledge, and technology. We begin by describing our iterative mapping methodology. We then share preliminary results of our efforts to investigate the socio-technical processes that shape people’s experiences on the frontlines of child welfare agencies in Ontario Canada –those who are the targets and recipients of these services and those involved in service delivery and governance. Results include a map of child welfare data holdings, as well as a synthesis of key informants’ concerns about how and whether the provincial child welfare information management and policy landscape enables their legislative duty to promote the best interest, protection, and wellbeing of youth. Results suggest data holdings are compromised by methodological and infrastructural issues that undermine the utility of the Child Protection Information Network for clinical practice as well as for monitoring systemic trends.</t>
  </si>
  <si>
    <t>10.1080/1369118X.2023.2193245</t>
  </si>
  <si>
    <t xml:space="preserve"> Data justice , Clinical pathway , Data mapping , Social services , Public sector , Child protection , Ontario , data mapping , information and communications technology , child welfare</t>
  </si>
  <si>
    <t>https://www.proquest.com/scholarly-journals/data-justice-youth-leaving-care-mapping-child/docview/2923206831/se-2?accountid=14549</t>
  </si>
  <si>
    <t>Lluis Francesc Peris Cancio;Maria Alexandra Monteiro Mustafá</t>
  </si>
  <si>
    <t>Protecting vulnerability. An international comparison of social workers as street-level bureaucrats during the COVID-19 lockdown</t>
  </si>
  <si>
    <t>Purpose The purpose of this article’s research was threefold. Firstly, it aimed to investigate how social services professionals coped during the pandemic period by comparing their involvement in five different national contexts. Secondly, it analysed how these professionals have performed their duties according to the street-level bureaucracy theory. Finally, the third question examines social workers' strategies to guide their professional role when they may have had more discretion in their actions. The research also examined whether discretion has increased during this phase and, if so, how it has been exercised. Design/methodology/approach This article is based on the findings of the project called “Theory and Practice of Social Work in the World in Times of Pandemic”, which was funded by the International Association of Schools of Social Work (IASSW). The project involved 11 universities across five countries in Europe and Latin America, including Argentina, Brazil, Italy, Spain and Sweden. The research was conducted over 24&amp;#xa0;months to analyse the practices and measures taken to protect vulnerable people by adapting social services during the extraordinary period of the pandemic. In addition, the research explored how the awareness of emergency arose among social workers and how it influenced the services delivered from the perspective of the street-level bureaucracy theory. In different countries, the level of resourcefulness of services has varied based on their recognition of the severity of the pandemic and the impact of the government’s narratives. In some cases, these narratives have been conspiratorial or even anti-scientific. Additionally, there has been a reduction in the distance between professionals and clients, increased inequalities in access to services and a positive reassessment of the potential of new professional tools, such as digital social work, in establishing a trusting relationship. Findings As revealed in the interviews, the elements shaping this high degree of discretion among social workers can be classified into three levels: macro- and micro- (Saruis, 2015) plus a meso-level. Each level has four significant aspects. At the macro-level, these are legislation, public information, large associationism and integration of the social services-health system. At the meso-level, these are interpretations of role performance by managers technical equipment, self-organization and community action. The micro-level pertains to personal and family situations, emotions, ethics and social workers' direct relationships with those in charge. Research limitations/implications This study investigated how social workers responded to the Covid-19 pandemic. The data gathered sheds light on their understanding of the situation, as well as the differences in experiences across the five countries studied. However, it is essential to note that the findings may not apply to all situations or countries. Nevertheless, this research serves as a stepping stone for future studies to delve deeper into the results and explore them in greater detail . Practical implications The study highlights the crucial role of social workers as street-level workers in managing, negotiating and creating meaning in the interaction between professionals and the people they serve. This is especially relevant in Latin America. Additionally, the study emphasizes the significance of social workers as policy actors and the political nature of social work practice. The findings also underscore the importance of effective communication and collaboration between social workers, their teams and the organizations they work for. The sources cited in the study are Barberis and Boccagni (2014) and Cuadra and Staaf (2014). The research has also underscored the potential of social service workers to build networks and cooperate. Such networking can play a vital role in implementing their acquired knowledge. The study has, therefore, emphasized the importance of social workers being an integral part of the societies they serve. They need to continuously enhance their communication skills, using all the necessary tools to gain a comprehensive and updated understanding of the evolving needs of their clients. Integrating digital social work as a mode of service provision has emerged as a crucial aspect, especially in the three European countries observed. This approach has demonstrated its potential and is expected to continue being a part of services to some extent, even after the return to normalcy. However, it is essential to ensure that the accessibility and proximity of services are not compromised in any way. Social implications An unexpected result was observed during the research: the pandemic circumstances have led to valuable reflections. These reflections can help in rethinking and recreating social services. Social workers have been given a unique opportunity to return to the essence of their profession and develop less bureaucratic and more humane ways of working. This experience has also enabled them to recover a closer relationship with the people they serve. To sum up, this study emphasizes that social workers, when given more leeway in their work, rely on cultivating and upholding relationships with other professionals, organizations and stakeholders to stay connected with the community they serve. This is crucial for ensuring the delivery of effective and sustainable social services. Originality/value The research employed a thematic analysis approach (Bazeley, 2007) to identify themes related to the concept of consciousness as derived from the field experiences of social workers. Additionally, an in-case and cross-case analysis method (Fereday and Muir-Cochrane, 2006) was used to connect themes related to individual experiences with those gathered from the overall experiences.</t>
  </si>
  <si>
    <t>10.1108/IJSSP-12-2023-0312</t>
  </si>
  <si>
    <t xml:space="preserve"> Social policy , Social work , Social services , COVID-19 , Pandemic , COVID-19 pandemic , Communication , Vulnerability , Sustainability , Social care , Disaster management , Social work , COVID-19 , Street-level bureaucracy</t>
  </si>
  <si>
    <t>https://www.proquest.com/scholarly-journals/protecting-vulnerability-xa0-international/docview/3031506396/se-2?accountid=14549</t>
  </si>
  <si>
    <t>Mª Ángeles Minguela-Recover;Munuera, Pilar;Baena-Pérez, Ruben;José Miguel Mota-Macías</t>
  </si>
  <si>
    <t>The role of 360º virtual reality in social intervention: a further contribution to the theory-practice relationship of social work studies</t>
  </si>
  <si>
    <t>El papel de la realidad virtual 360º en la intervención social: una contribución más a la relación teoría-práctica de los estudios de trabajo social</t>
  </si>
  <si>
    <t>This pioneering study in Spain in this specific area of knowledge, social work and social services, is framed around the incorporation of Virtual Reality (VR) in the social work teaching-learning process using 360º videos during the COVID-19 pandemic. Owing to the impossibility of face-to-face interaction, in order to put theory into practice, a VR simulation application—the Innovation Social Work App (iSWAPP) – was developed (intellectual property registration number 04/2021/491). In order to study the factors that determine the predisposition of social work students to use VR as a complementary pedagogical tool in the theory-practice learning process to acquire professional skills, a quantitative analysis was performed using the Technology Acceptance Model (TAM). The study was performed in May 2021 during the COVID-19 pandemic with a sample comprising 42 social work undergraduates at the University of Cádiz. The most significant results were the opportunities and potential of VR in the teaching-learning process, especially in teaching practice. The conclusions of the study show that 360° VR enables progress to be made in response to the structural need to build positive bidirectional synergies between theory and practice in social work in order to improve the quality of professional intervention.</t>
  </si>
  <si>
    <t>Resumen: Este estudio pionero en España en esta área de conocimiento específica, el trabajo social y los servicios sociales, se enmarca en la incorporación de la Realidad Virtual (RV) en el proceso de enseñanza-aprendizaje del trabajo social mediante vídeos 360º durante la pandemia de COVID-19. Debido a la imposibilidad de interacción presencial, para poder llevar la teoría a la práctica se desarrolló una aplicación de simulación de RV, la Innovation Social Work App (iSWAPP), (número de registro de propiedad intelectual 04/2021/491). Con el objetivo de estudiar los factores que determinan la predisposición de los estudiantes de trabajo social a utilizar la RV como herramienta pedagógica complementaria en el proceso de aprendizaje teórico-práctico para adquirir competencias profesionales, se realizó un análisis cuantitativo mediante el Modelo de Aceptación de Tecnología (MAT). El estudio se realizó en mayo de 2021 durante la pandemia de COVID-19 con una muestra compuesta por 42 estudiantes de grado de trabajo social de la Universidad de Cádiz. Los resultados más significativos fueron las oportunidades y el potencial de la RV en el proceso de enseñanza-aprendizaje, especialmente en la práctica docente. Las conclusiones del estudio muestran que la VR 360° permite avanzar en la respuesta a la necesidad estructural de construir sinergias bidireccionales positivas entre la teoría y la práctica en trabajo social para mejorar la calidad de la intervención profesional.</t>
  </si>
  <si>
    <t>10.1080/02615479.2022.2115998</t>
  </si>
  <si>
    <t xml:space="preserve"> Experiential learning , Covid-19 , Social Work , Virtual Reality , social work education , training</t>
  </si>
  <si>
    <t>https://www.proquest.com/scholarly-journals/role-360º-virtual-reality-social-intervention/docview/3093845480/se-2?accountid=14549</t>
  </si>
  <si>
    <t>Ashipala, Daniel O;Nuuyoma, Tangent</t>
  </si>
  <si>
    <t>Exploring challenges and improvement strategies of adolescentfriendly health services in the northwest region of Namibia: A qualitative descriptive study</t>
  </si>
  <si>
    <t>Malgré les accords mondiaux sur la santé et les droits sexuels et reproductifs des adolescents, l'accès et l'utilisation de ces services par les adolescents restent sous-utilisés dans les pays à revenu faible ou intermédiaire. Le but de l'étude était d'explorer les défis et les stratégies d'amélioration des services de santé adaptés aux adolescents dans le nord-ouest de la Namibie. Cette étude a utilisé une approche qualitative utilisant une stratégie exploratoire. Des entretiens semi-structurés ont été utilisés pour collecter les données. Quinze infirmières ont été sélectionnées à l'aide d'une technique d'échantillonnage de convenance. Les entretiens ont été enregistrés audio, transcrits textuellement et les données ont été analysées par analyse thématique. L'analyse des données a conduit à l'émergence des trois thèmes suivants : les défis affectant la prestation de services de santé adaptés aux adolescents, les défis affectant la participation des adolescents à l'AFHS et les stratégies visant à améliorer la fourniture de services de santé adaptés aux adolescents. Les résultats de cette étude ont révélé plusieurs obstacles auxquels les adolescents seraient confrontés pour accéder à l'AFHS, notamment le manque de services complets de santé sexuelle et reproductive (SSR) dans de nombreux établissements de santé, le manque de personnel qualifié, les environnements défavorables pour les adolescents, le manque d'informations sur les services. Fournis et le recrutement de prestataires peu amicaux envers les jeunes et les adolescents. Les résultats de cette étude pourraient conduire à une amélioration de la fourniture de tels services dans les établissements de soins de santé. L'étude peut conduire à une amélioration de la fourniture de services adaptés aux adolescents dans les établissements de soins de santé. Il peut aider le ministère de la Santé et des Services sociaux, ainsi que ses agences, à formuler des stratégies pouvant être utilisées pour atténuer les défis liés à la fourniture de services adaptés aux adolescents. (Afr J Repród Health 2024; 28 [2] : 73-82).</t>
  </si>
  <si>
    <t>10.29063/ajrh2024/v28i2.7</t>
  </si>
  <si>
    <t xml:space="preserve"> Adolescence , Health care , Health Services , Namibia , Y , GenderWatch</t>
  </si>
  <si>
    <t>https://www.proquest.com/scholarly-journals/exploring-challenges-improvement-strategies/docview/2944519660/se-2?accountid=14549</t>
  </si>
  <si>
    <t>Braunack-Mayer, Annette J;Adams, Carolyn;Nettel-Aguirre, Alberto;Fabrianesi, Belinda;Carolan, Lucy;Beilby, Justin;Flack, Felicity</t>
  </si>
  <si>
    <t>Community views on the secondary use of general practice data: Findings from a mixed-methods study</t>
  </si>
  <si>
    <t>Introduction General practice data, particularly when combined with hospital and other health service data through data linkage, are increasingly being used for quality assurance, evaluation, health service planning and research. In this study, we explored community views on sharing general practice data for secondary purposes, including research, to establish what concerns and conditions need to be addressed in the process of developing a social licence to support such use. Methods We used a mixed-methods approach with focus groups (November–December 2021), followed by a cross-sectional survey (March–April 2022). Results The participants in this study strongly supported sharing general practice data with the clinicians responsible for their care, and where there were direct benefits for individual patients. Over 90% of survey participants ( N  = 2604) were willing to share their general practice information to directly support their health care, that is, for the primary purpose of collection. There was less support for sharing data for secondary purposes such as research and health service planning (36% and 45% respectively in broad agreement) or for linking general practice data to data in the education, social services and criminal justice systems (30%–36%). A substantial minority of participants were unsure or could not see how benefits would arise from sharing data for secondary purposes. Participants were concerned about the potential for privacy breaches, discrimination and data misuse and they wanted greater transparency and an opportunity to consent to data release. Conclusion The findings of this study suggest that the public may be more concerned about sharing general practice data for secondary purposes than they are about sharing data collected in other settings. Sharing general practice data more broadly will require careful attention to patient and public concerns, including focusing on the factors that will sustain trust and legitimacy in general practice and GPs. Patient and Public Contribution Members of the public were participants in the study. Data produced from their participation generated study findings. Clinical Trial Registration Not applicable.</t>
  </si>
  <si>
    <t>10.1111/hex.13984</t>
  </si>
  <si>
    <t xml:space="preserve"> community views , Practice , Privacy , Family medicine , General practice , Data sharing , Survey , Public participation , data linkage , data sharing , ethical issues , general practice data , research</t>
  </si>
  <si>
    <t>https://www.proquest.com/scholarly-journals/community-views-on-secondary-use-general-practice/docview/2931051292/se-2?accountid=14549</t>
  </si>
  <si>
    <t>Marie-Pascale Pomey;Pelaez, Sandra;Enora Le Roux;Demers-Payette, Oliver;Sirois, Marie-Claude;Lochhead, Louis;Ganache, Isabelle;Normandin, Louise;L'Espérance, Audrey;de Guise, Michèle</t>
  </si>
  <si>
    <t>How to mobilise users' experiential knowledge in the evaluation of advanced technologies and practices in Quebec? The example of the permanent users' and relatives' panel</t>
  </si>
  <si>
    <t>¿Cómo movilizar el conocimiento experiencial de los usuarios en la evaluación de tecnologías y prácticas avanzadas en Quebec? El ejemplo del panel permanente de usuarios y familiares</t>
  </si>
  <si>
    <t>Introduction With the purpose of supporting scientific professionals and helping them to better integrate the expertise of users in their work, a users' and relatives' panel (URP) was set up at the National Institute for Excellence in Health and Social Services in Quebec (INESSS), Canada for the social services and mental health directorate. URPs are advisory structures that mobilise the experiential knowledge of people affected by various issues. Objectives The objective of this study is to assess from a diverse stakeholders' perceptions: (1) the experience of developing and implementing the URP within the context of an Agencies for Health Technology Assessment and Assessment of Social Services (AHTAASS), (2) the contribution of such a URP, (3) the challenges encountered and (4) the perspectives of improvement for the following years. Methodology We conducted a qualitative descriptive evaluation study. Nineteen interviews were conducted: six with URP members and 13 with staff representatives. The documents related to the creation of the panel, the URP minutes summarising the discussions and the reports published during that period were collected and analysed. Following a preliminary round of data analysis, a debriefing meeting was conducted with a few participants to validate the results. Results The panel was set up as part of the INESSS' desire to better integrate experiential knowledge into its recommendations. Twelve projects were presented to the panel on various themes. The URP enabled health professionals to consider dimensions they had not identified, to better integrate the experiential data collected from users into their work and to develop recommendations that made more sense to users. Panel members and INESSS professionals learned to work together, moving the working methods from consultation to collaboration and even coconstruction. Based on the panel's significant contribution, the INESSS decided to maintain it and to strengthen its place in its system to better integrate the experiential knowledge of users into its work. Conclusion This research illustrates how AHTAASS can set up a URP composed exclusively of users, and how it can contribute and be evaluated. It shows that URPs are structures that value the sharing of experiential knowledge of its members, humanise decision-making and give meaning to the work done by scientific professionals. Patient or Public Contribution One patient–researcher has contributed to the preparation and writing of this manuscript.</t>
  </si>
  <si>
    <t>Resumen: Introducción Con el objetivo de apoyar a los profesionales científicos y ayudarlos a integrar mejor la experiencia de los usuarios en su trabajo, se creó un panel de usuarios y familiares (PFU) en el Instituto Nacional de Excelencia en Salud y Servicios Sociales de Quebec (INESSS), Canadá, para la dirección de servicios sociales y salud mental. Los PFU son estructuras consultivas que movilizan el conocimiento experiencial de las personas afectadas por diversos problemas. Objetivos El objetivo de este estudio es evaluar, a partir de las percepciones de diversas partes interesadas: (1) la experiencia de desarrollo e implementación del PFU en el contexto de una Agencia de Evaluación de Tecnologías Sanitarias y de Evaluación de Servicios Sociales (AHTAASS), (2) la contribución de dicho PFU, (3) los desafíos encontrados y (4) las perspectivas de mejora para los próximos años. Metodología Realizamos un estudio de evaluación descriptiva cualitativo. Se realizaron diecinueve entrevistas: seis con miembros del PFU y 13 con representantes del personal. Se recopilaron y analizaron los documentos relacionados con la creación del panel, las actas del PFU que resumen las discusiones y los informes publicados durante ese período. Tras una ronda preliminar de análisis de datos, se llevó a cabo una reunión informativa con algunos participantes para validar los resultados. Resultados El panel se creó como parte del deseo del INESSS de integrar mejor el conocimiento experiencial en sus recomendaciones. Se presentaron al panel doce proyectos sobre diversos temas. El URP permitió a los profesionales de la salud considerar dimensiones que no habían identificado, integrar mejor los datos experienciales recopilados de los usuarios en su trabajo y desarrollar recomendaciones que tuvieran más sentido para los usuarios. Los miembros del panel y los profesionales del INESSS aprendieron a trabajar juntos, cambiando los métodos de trabajo de la consulta a la colaboración e incluso a la co-construcción. Basándose en la importante contribución del panel, el INESSS decidió mantenerlo y fortalecer su lugar en su sistema para integrar mejor el conocimiento experiencial de los usuarios en su trabajo. Conclusión Esta investigación ilustra cómo AHTAASS puede establecer un URP compuesto exclusivamente por usuarios, y cómo puede contribuir y ser evaluado. Muestra que los URP son estructuras que valoran el intercambio del conocimiento experiencial de sus miembros, humanizan la toma de decisiones y dan sentido al trabajo realizado por los profesionales científicos. Contribución del paciente o del público Un paciente-investigador ha contribuido a la preparación y redacción de este manuscrito.</t>
  </si>
  <si>
    <t>10.1111/hex.13964</t>
  </si>
  <si>
    <t xml:space="preserve"> evaluation , Health informatics , Technology , Canada , Health communication , Social services , Patient participation , Patient-centered care , Experiential knowledge , health technology assessment agency , social services , users' experiences , users' panel , users' perspective</t>
  </si>
  <si>
    <t>https://www.proquest.com/scholarly-journals/how-mobilise-users-experiential-knowledge/docview/2931051232/se-2?accountid=14549</t>
  </si>
  <si>
    <t>Martin, Molly A.;Cook, Sara;Spring, Bonnie;Echeverria Garcia, Jose Carlos;Moskowitz, David;Delaughter-Young, Jamillia;Silva, Abigail;Hartstein, Madison;De Pablo, Marina;Peek, Monica;Lynch, Elizabeth;Battalio, Samuel;Vu, Milkie</t>
  </si>
  <si>
    <t>Delivering COVID-19 Vaccine via Trusted Social Services: Program Evaluation Results from the Chicagoland CEAL Program</t>
  </si>
  <si>
    <t>To describe the reach, implementation, and sustainability of COVID-19 vaccination programs delivered by social service community organizations. Five academic institutions in the Chicagoland CEAL (Community Engagement Alliance) program partnered with 17 community organizations from September 2021—April 2022. Interviews, community organizations program implementation tracking documents, and health department vaccination data were used to conduct the evaluation. A total of 269 events were held and 5,432 COVID-19 vaccines delivered from May 2021–April 2022. Strategies that worked best included offering vaccinations in community settings with flexible and reliable hours; pairing vaccinations with ongoing social services; giving community organizations flexibility to adjust programs; offering incentives; and vaccinating staff first. These strategies and partnership structures supported vaccine uptake, community organization alignment with their missions and communities’ needs, and trust. Community organizations delivering social services are local community experts and trusted messengers. Pairing social service delivery with COVID-19 vaccination built individual and community agency. Giving COs creative control over program implementation enhanced trust and vaccine delivery. When given appropriate resources and control, community organizations can quickly deliver urgently needed health services in a public health crisis.</t>
  </si>
  <si>
    <t>10.1007/s10900-023-01242-4</t>
  </si>
  <si>
    <t xml:space="preserve"> Vaccine , COVID-19 , Social services , Program evaluation , Qualitative research , Interviews</t>
  </si>
  <si>
    <t>https://www.proquest.com/scholarly-journals/delivering-covid-19-vaccine-via-trusted-social/docview/2929302784/se-2?accountid=14549</t>
  </si>
  <si>
    <t>Krittebas, Paul;Das, Tulshi Kumar</t>
  </si>
  <si>
    <t>Interruptions, interventions, and innovations in social services during COVID‐19 in Bangladesh</t>
  </si>
  <si>
    <t>Interrupciones, intervenciones e innovaciones en los servicios sociales durante la COVID-19 en Bangladesh</t>
  </si>
  <si>
    <t>The COVID‐19 pandemic affected almost all sectors including the social services in Bangladesh. The authorities struggled to provide services to the pandemic‐affected people who suddenly lost their jobs, falling into a state of poverty. This study aims to investigate interruptions, interventions, and innovations in government social services because of social policy responses during COVID‐19 considering different theoretical models of institutionalism. Following the qualitative method, the study conducted in‐depth interviews with 39 representatives of social service agencies that delivered services in the Sylhet district during the pandemic. The study finds that COVID‐19 interrupted social service programs leading to interventions and innovations based on the new situation that emerged. It reveals innovations like launching virtual service, introducing a hotline number for help seekers, creating WhatsApp and Messenger groups among the service providers, emphasizing community engagement, etc. in social services which seem to go along with the punctuated equilibrium model or the first‐order change that integrates new policies or innovations within the traditional institutional framework to deal better with the problems caused by COVID‐19. However, these initiatives were insufficient since pressing issues like mental health and domestic violence that substantially increased during COVID‐19 failed to draw the attention of the authorities.</t>
  </si>
  <si>
    <t>10.1111/aswp.12305</t>
  </si>
  <si>
    <t xml:space="preserve"> COVID‐19 , Social work , Interruption , COVID-19 , Innovation , Social services , Intervention , innovations , interruptions , interventions , social service</t>
  </si>
  <si>
    <t>https://www.proquest.com/scholarly-journals/interruptions-interventions-innovations-social/docview/2926349048/se-2?accountid=14549</t>
  </si>
  <si>
    <t>https://www.proquest.com/scholarly-journals/role-360º-virtual-reality-social-intervention/docview/2920385576/se-2?accountid=14549</t>
  </si>
  <si>
    <t>Rim, Dahae;Shin, Hyunsook;Jeon, Hyejin</t>
  </si>
  <si>
    <t>Accessibility of social services and ICT‐based services for children with disabilities and their families</t>
  </si>
  <si>
    <t>Children with disabilities and their families are often socially isolated. To integrate them into society, it is important to improve their access to services and encourage families to participate in society. It is effective to incorporate information and communication technology in providing information access and care services for children with disabilities and their families. Therefore, this study explores parental satisfaction with and demand for information and communication technology‐based care services for children with disabilities. This study used an explanatory sequential mixed method design. A total of 99 parents of children enrolled in two schools for special education or rehabilitation hospital participated in the study. Data were collected from parents through either a questionnaire survey or interviews. The study was conducted from 5 November to 5 December 2018. More than 50% of the participants found it inconvenient to search for services and reported below‐average satisfaction because of a lack of information and the results being inappropriate, abstract, difficult to understand, insufficient and scattered. More than 70% of the participants were dissatisfied with the services because of their high cost and the limited frequency of use. Participants expressed a need for information and communication technology‐based services to address these issues, including services to help the child's development, with low eligibility requirements and easy access to treatment that can enhance networks and services. Parents had high care burdens and difficulties accessing services for their children, which highlights the need for alternative services.</t>
  </si>
  <si>
    <t>10.1111/cfs.13055</t>
  </si>
  <si>
    <t xml:space="preserve"> caring , Information and communications technology , Social services , Family , Disability , Satisfaction , caring service , disability , information and communication technology , service need , service search , Qualitative research , Surveys &amp; questionnaires , Interviews</t>
  </si>
  <si>
    <t>https://www.proquest.com/scholarly-journals/accessibility-social-services-ict-based-children/docview/2913077022/se-2?accountid=14549</t>
  </si>
  <si>
    <t>Shidratul, Moontaha Suha;Md Fakhrul Alam;Shah, Salman;Sarkar, Sananda;Meherin Ahmed Roza</t>
  </si>
  <si>
    <t>COVID-19 Risks and Vulnerabilities of Street-Connected Children: A Qualitative Study in Bangladesh</t>
  </si>
  <si>
    <t>The outbreak of COVID-19 exacerbated the plight of street-connected children. This qualitative study was conducted to elucidate child welfare service providers’ (CWSPs) experiences regarding the massive impact of COVID-19 on street-connected children in Dhaka city of Bangladesh. Ten CWSPs with direct experience of serving street-connected children during the pandemic were recruited purposively. Findings unveil that government administrative actions taken through lockdowns and restrictions disrupted the lives and livelihood of street-connected children. The pandemic situation caused job losses and restricted children’s opportunities to earn, and intensified their sufferings from hunger, homelessness, and physical and sexual abuse. The children were displaced and detached from their peer network. They were deprived of education, healthcare, social services, and treatment facilities. Despite the risks of COVID-19 and movement restrictions, CWSPs came forward to serve the children with food aid and emergency services in collaboration with a few community-based voluntary organizations. However, the services were not enough to address children’s needs and problems. Findings suggest that CWSPs should adopt strategies for community engagement and multi-stakeholder collaboration to provide better services to the street-connected children during emergencies. A mixed methods research focusing on child maltreatment could be helpful for better understanding of children’s sufferings during the pandemic.</t>
  </si>
  <si>
    <t>10.1080/01488376.2023.2277305</t>
  </si>
  <si>
    <t xml:space="preserve"> Street-connected children , COVID-19 , Bangladesh , Vulnerability , Risk , child welfare service providers (CWSPs) , COVID-19 , lockdown , risks , vulnerabilities , Mixed-methods</t>
  </si>
  <si>
    <t>https://www.proquest.com/scholarly-journals/covid-19-risks-vulnerabilities-street-connected/docview/2908204778/se-2?accountid=14549</t>
  </si>
  <si>
    <t>Pendleton, Maya;Dettlaff, Alan J</t>
  </si>
  <si>
    <t>Policing Is Reproductive Oppression: How Policing and Carceral Systems Criminalize Parenting and Maintain Reproductive Oppression</t>
  </si>
  <si>
    <t>Since the era of chattel slavery, the state has used institutionalized abuse and violence as a tool for reproductive control. Today, public institutions and social services have been established by the state to police and surveil the behavior of poor communities and parents to maintain the reproductive violence and oppression that began centuries ago. This paper uses a reproductive justice framework to explore how the history of criminalizing pregnancy, surveilling Black and Indigenous communities, and denying reproductive autonomy are connected to and maintained by the present-day family policing system. In doing so, this paper expands on existing literature to create a stronger link and build solidarity between the movements against family policing and reproductive oppression.</t>
  </si>
  <si>
    <t>10.3390/socsci13100515</t>
  </si>
  <si>
    <t xml:space="preserve"> family policing , child welfare , policing , reproductive justice , criminalization , abolition</t>
  </si>
  <si>
    <t>https://www.proquest.com/scholarly-journals/policing-is-reproductive-oppression-how-carceral/docview/3120707038/se-2?accountid=14549</t>
  </si>
  <si>
    <t>Laukka, Elina;Lakoma, Sanna;Harjumaa, Marja;Hiltunen, Suvi;Härkönen, Henna;Jansson, Miia;Riikka-Leena Leskelä;Martikainen, Susanna;Pennanen, Paula;Verho, Anastasiya;Paulus Torkki</t>
  </si>
  <si>
    <t>Older adults’ preferences in the utilization of digital health and social services: a qualitative analysis of responses to open-ended questions</t>
  </si>
  <si>
    <t>Background While digital health and social services offer promising solutions, they often overlook the perspectives and needs of older adults. This study aims to comprehensively investigate the preferences of older adults regarding the use and development of digital health and social services. Methods The survey spanned from 19 March to 31 March 2023. The study population comprised 1100 Finnish individuals aged 75 and over from across Finland. The study used qualitative inductive content analysis to examine the open-ended responses obtained in the survey. Results We identified eight main categories for the older adults’ preferences: usability, service design, and security; training, support, instructions, and information; flexibility of compatible devices; understandable language and interpretation of laboratory results; available and accessible services; desired functionalities; delivery of information for viewing, and personalization. Conclusions Older adults’ involvement in digital services’ strategy development is crucial, emphasizing value co-creation and segmentation while avoiding value co-destruction. Segmenting users and understanding their needs aids in customizing services, improving healthcare provision. Further research should assess the impact of segmentation-based training and digital device provision on older adults’ adoption of digital health and social services.</t>
  </si>
  <si>
    <t>10.1186/s12913-024-11564-1</t>
  </si>
  <si>
    <t xml:space="preserve"> Digital technology , Telemedicine , Delivery of healthcare , Social welfare , Elderly</t>
  </si>
  <si>
    <t>https://www.proquest.com/scholarly-journals/older-adults-preferences-utilization-digital/docview/3115120877/se-2?accountid=14549</t>
  </si>
  <si>
    <t>Jozaghi, Ehsan</t>
  </si>
  <si>
    <t>The opioid epidemic and accessibility to free Wi-Fi: internet access is a human rights issue</t>
  </si>
  <si>
    <t>The opioid epidemic has taken the lives of thousands of people across North America and Europe. Moreover, lack of housing, inflation, and a rapidly changing economy have affected millions of people, and many have become homeless. Many governments, researchers, health agencies, and not-for-profits have offered innovative ways to tackle this crisis, including many harm-reduction technologies that rely on Internet. In the age of the first artificial intelligence (AI) revolution, where reliance and accessibility to Internet have become a necessity for finding jobs, housing, affordable food, social services, social connection, and staying alive, the creation of free Wi-Fi zones around inner city neighborhood by towns and municipalities is not only a cost-effective way to reduce death, social costs, but a human rights issue during the initial stage of first A.I. revolution.</t>
  </si>
  <si>
    <t>10.1186/s12954-024-01061-3</t>
  </si>
  <si>
    <t>https://www.proquest.com/scholarly-journals/opioid-epidemic-accessibility-free-wi-fi-internet/docview/3102505599/se-2?accountid=14549</t>
  </si>
  <si>
    <t>Poitras, Marie-Eve;Couturier, Yves;Doucet, Emmauelle;Vaillancourt, Vanessa T;Gauthier, Gilles;Poirier, Marie-Dominique;Massé, Sylvie;Hudon, Catherine;Delli-Colli, Nathalie;Gagnon, Dominique;Careau, Emmanuelle;Duhoux, Arnaud;Gaboury, Isabelle;Berbiche, Djamal;Ali Ben Charif;Ashcroft, Rachelle</t>
  </si>
  <si>
    <t>Enhanced train-the-trainer program for registered nurses and social workers to apply the founding principles of primary care in their practice: a pre-post study</t>
  </si>
  <si>
    <t>Background A train-the-trainer approach can effectively support the integration of new practice standards for health and social services professionals. This study describes the effects of an enhanced train-the-trainer program to support registered nurses and social workers working in primary care clinics in their understanding of the fundamental principles of primary care. Methods We implemented an enhanced train-the-trainer program for registered nurses and social workers in six primary care clinics. We conducted a pre-post study using quantitative and qualitative data to assess trainers’ and trainees’ intention, commitment, and confidence in applying acquired knowledge. Results We trained 11 trainers and 33 trainees. All the trainers and trainees were satisfied with the program. Trainers were less confident in their abilities as trainers following the training, especially regarding tailored coaching ( p  = 0.03). Trainees’ commitment to becoming familiar with the functioning of their clinic ( p  = 0.05) and becoming part of the team increased significantly ( p  = 0.01); however, their intention to use their knowledge decreased ( p  = 0.02). Trainers and trainees identified organizational and professional barriers that may explain the observed decrease. Conclusion An enhanced train-the-trainer program positively impacted registered nurses’ and social workers’ assimilation of the fundamental principles of primary care. Further research is needed to understand the long-term effects of train-the-trainer programs on primary care trainees and how these effects translate into patient care.</t>
  </si>
  <si>
    <t>10.1186/s12875-024-02574-3</t>
  </si>
  <si>
    <t xml:space="preserve"> Train-the-trainer , Primary care , Nurse , Social worker , Patient-oriented research , Healthcare , Training</t>
  </si>
  <si>
    <t>https://www.proquest.com/scholarly-journals/enhanced-train-trainer-program-registered-nurses/docview/3102477869/se-2?accountid=14549</t>
  </si>
  <si>
    <t>Ådnanes, Marian;Kaasbøll, Jannike;Kaspersen, Silje L;Krane, Vibeke</t>
  </si>
  <si>
    <t>Videoconferencing in mental health services for children and adolescents receiving child welfare services: a scoping review</t>
  </si>
  <si>
    <t>Background Videoconferencing is considered an alternative to face-to-face consultations and a possibility to help overcome access-to-care barriers in mental health care services. Barriers to child and adolescent mental health services are particularly apparent in the case of children and adolescents receiving child welfare services. This scoping review aims to provide an overview of research on videoconferencing in the mental health treatment of children and adolescents receiving support from child welfare services. Methods This scoping review follows the review framework outlined by the Joanna Briggs Institute. The following databases were searched from January 2012 to April 2024: Scopus, Web of Science, PubMed, PsycINFO (Ovid), CINAHL Plus, Social Services Abstracts (ProQuest), Sociological Abstracts (ProQuest), and Google Scholar. Results The search yielded 4322 unique records and resulted in the inclusion of 22 articles that met the inclusion criteria. The studies originated from Denmark, England, Australia, Norway, Canada, Chile, and the USA, and were grouped into four areas: (1) videoconferencing to increase access to mental health treatment for vulnerable groups (2) young people’s perspectives (3) videoconferencing in interdisciplinary collaborative meetings, and (4) use, awareness, and acceptance of videoconferencing among health and social care providers. Conclusions This scoping review shows that if videoconferencing in mental health care is to become an established and trusted method aimed at children and adolescents receiving child welfare services, several unresolved and potentially negative issues need attention and more research. This particularly applies to whether videoconferencing decreases or exacerbates inequalities in access to mental health services. A further question is whether new barriers are raised by screen-based treatment to threaten good therapeutic relationships, and by extension treatment quality and clinical outcomes.</t>
  </si>
  <si>
    <t>10.1186/s12913-024-11157-y</t>
  </si>
  <si>
    <t xml:space="preserve"> Literature Review , Journal Article</t>
  </si>
  <si>
    <t xml:space="preserve"> Child welfare service , Child and adolescent mental health services , Video consultation , Treatment , Interdisciplinary meetings</t>
  </si>
  <si>
    <t>https://www.proquest.com/scholarly-journals/videoconferencing-mental-health-services-children/docview/3079182477/se-2?accountid=14549</t>
  </si>
  <si>
    <t>Doll, Kaitrin;Craig, Shelley;Lee, Yoonhee;Kourgiantakis, Toula;Lee, Eunjung;Dicesare, Dane;Pearson, Ali;Vo, Tin</t>
  </si>
  <si>
    <t>Protocol for a scoping review on technology use and sexual and gender minority youth and mental health</t>
  </si>
  <si>
    <t>Introduction Research indicates that sexual and gender minority youth [SGMY] may engage more with information communication technologies [ICTs] more than their non-SGMY counterparts Craig SL et al. 2020. While scholarship generally explores youth’s use of ICTs, there are gaps in scholarship that connect SGMY, their ICT engagement and influences to mental health. This scoping review will synthesize the literature that connects these core concepts in order to better understand the influence ITCs have on the mental health of SGMY and to develop a more fulsome understanding of this emerging area of literature. Methods and analysis Following the scoping review framework of Arksey and O’Malley, the search will be conducted in the PsycINFO [Ovid interface, 1980-], MEDLINE [Ovid interface, 1948-], CINAHL [EBSCO interface, 1937-], Sociological Abstracts [ProQuest interface, 1952-], Social Services Abstracts [ProQuest interface, 1979-], and Scopus. Descriptive summaries and thematic analysis will summarize the articles that meet the inclusion criteria using an extraction table. Ethics and dissemination The review outlined in this paper provides an overview of information that exists on the technology use of SGMY, ICTs and the interconnection with mental health. Results will be disseminated through peer reviewed journals and national and international conferences. As information collected for this paper as is retrieved from publicly available sources, ethics approval is not required.</t>
  </si>
  <si>
    <t>10.1371/journal.pone.0291539</t>
  </si>
  <si>
    <t xml:space="preserve"> Mental health and psychiatry , Database searching , Suicide , Communications , Peer review , Telecommunications , Librarians , Systematic reviews</t>
  </si>
  <si>
    <t>https://www.proquest.com/scholarly-journals/protocol-scoping-review-on-technology-use-sexual/docview/3069263677/se-2?accountid=14549</t>
  </si>
  <si>
    <t>Pyne, Sarah;Barton, Garry;Turner, David;Mee, Harry;Gregson, Barbara A;Kolias, Angelos G;Turner, Carole;Adams, Hadie;Mohan, Midhun;Uff, Christopher;Hasan, Shumaila;Wilson, Mark;Diederik Oliver Bulters;Ardalan Zolnourian;McMahon, Catherine;Stovell, Matthew G;Al-Tamimi, Yahia;Thomson, Simon;Viaroli, Edoardo;Belli, Antonio;King, Andrew;Helmy, Adel E;Timofeev, Ivan;Menon, David;Hutchinson, Peter John</t>
  </si>
  <si>
    <t>Cost-effectiveness of craniotomy versus decompressive craniectomy for UK patients with traumatic acute subdural haematoma</t>
  </si>
  <si>
    <t>Objective To estimate the cost-effectiveness of craniotomy, compared with decompressive craniectomy (DC) in UK patients undergoing evacuation of acute subdural haematoma (ASDH). Design Economic evaluation undertaken using health resource use and outcome data from the 12-month multicentre, pragmatic, parallel-group, randomised, Randomised Evaluation of Surgery with Craniectomy for Patients Undergoing Evacuation-ASDH trial. Setting UK secondary care. Participants 248 UK patients undergoing surgery for traumatic ASDH were randomised to craniotomy (N=126) or DC (N=122). Interventions Surgical evacuation via craniotomy (bone flap replaced) or DC (bone flap left out with a view to replace later: cranioplasty surgery). Main outcome measures In the base-case analysis, costs were estimated from a National Health Service and Personal Social Services perspective. Outcomes were assessed via the quality-adjusted life-years (QALY) derived from the EuroQoL 5-Dimension 5-Level questionnaire (cost-utility analysis) and the Extended Glasgow Outcome Scale (GOSE) (cost-effectiveness analysis). Multiple imputation and regression analyses were conducted to estimate the mean incremental cost and effect of craniotomy compared with DC. The most cost-effective option was selected, irrespective of the level of statistical significance as is argued by economists. Results In the cost-utility analysis, the mean incremental cost of craniotomy compared with DC was estimated to be −£5520 (95% CI −£18 060 to £7020) with a mean QALY gain of 0.093 (95% CI 0.029 to 0.156). In the cost-effectiveness analysis, the mean incremental cost was estimated to be −£4536 (95% CI −£17 374 to £8301) with an OR of 1.682 (95% CI 0.995 to 2.842) for a favourable outcome on the GOSE. Conclusions In a UK population with traumatic ASDH, craniotomy was estimated to be cost-effective compared with DC: craniotomy was estimated to have a lower mean cost, higher mean QALY gain and higher probability of a more favourable outcome on the GOSE (though not all estimated differences between the two approaches were statistically significant). Ethics Ethical approval for the trial was obtained from the North West—Haydock Research Ethics Committee in the UK on 17 July 2014 (14/NW/1076). Trial registration number ISRCTN87370545 .</t>
  </si>
  <si>
    <t>10.1136/bmjopen-2024-085084</t>
  </si>
  <si>
    <t xml:space="preserve"> health economics , health economics , neurosurgery , randomized controlled trial , neurosurgery , brain injuries , Surveys &amp; questionnaires , Qualitative research</t>
  </si>
  <si>
    <t>https://www.proquest.com/scholarly-journals/cost-effectiveness-craniotomy-versus/docview/3068714156/se-2?accountid=14549</t>
  </si>
  <si>
    <t>Axmon, Anna;Mattisson, Kristoffer;Lethin, Connie;Agneta Malmgren Fänge;Carlsson, Gunilla;Stroh, Emilie</t>
  </si>
  <si>
    <t>Access to urban green spaces and use of social services and institutional long-term care among older people in Malmö, Sweden: a longitudinal register study</t>
  </si>
  <si>
    <t>Background Finding ways to prolong independence in daily life among older people would be beneficial for both individuals and society. Urban green spaces have been found to improve health, but only a few studies have evaluated the association between urban green spaces and independence in daily life. The aim of this study was to assess the long-term effect of urban green spaces on independence in daily life, using social services and support, mobility aids, and relocation to institutional long-term care as proxies, among community dwelling people 65 + years. Methods We identified 40 357 people 65 + years living in the city of Malmö, Sweden in 2010. Using geographical information systems (GIS), we determined the amount of urban green spaces (total, public, and quiet) within 300 m of each person’s residence. All three measures were categorized based on their respective percentiles, so that the first quartile represented the 25% with the least access and the fourth quartile the 25% with the most access. In 2015 and 2019, we assessed the outcomes minor assistance (non-personal support), major assistance (personal support), and relocation into institutional long-term care. These three outcome measures were used as proxies for independence in daily life. The effect of amount of urban green spaces in 2010 on the three outcomes in 2015 and 2019, respectively, was assessed by pairwise comparing the three highest quartiles to the lowest. Results Compared to the lowest quartile, those in the highest quartile of quiet green spaces in 2010 were less likely to receive minor assistance in both 2015 and 2019. Besides this, there were no indications that any of the measures of urban green space affected independence in daily life at the five- and nine-year follow-up, respectively. Conclusion Although urban green spaces are known to have positive impact on health, physical activity, and social cohesion among older people, we found no effect of total, public, or quiet green spaces on independence in daily life. This could possibly be a result of the choice of measures of urban green spaces, including spatial and temporal aspects, an inability to capture important qualitative aspects of the green spaces, or the proxy measures used to assess independence in daily life.</t>
  </si>
  <si>
    <t>10.1186/s12877-024-05112-z</t>
  </si>
  <si>
    <t xml:space="preserve"> Aging , Built environment , Geographical information systems , Health , Neighborhood , Older people , Outdoors , Social services , Urban green</t>
  </si>
  <si>
    <t>https://www.proquest.com/scholarly-journals/access-urban-green-spaces-use-social-services/docview/3066878225/se-2?accountid=14549</t>
  </si>
  <si>
    <t>Hogg-Graham, Rachel;Scott, Allison M;Clear, Emily R;Riley, Elizabeth N;Waters, Teresa M</t>
  </si>
  <si>
    <t>Technology, data, people, and partnerships in addressing unmet social needs within Medicaid Managed Care</t>
  </si>
  <si>
    <t>Background Individuals with unmet social needs experience adverse health outcomes and are subject to greater inequities in health and social outcomes. Given the high prevalence of unmet needs among Medicaid enrollees, many Medicaid managed care organizations (MCOs) are now screening enrollees for unmet social needs and connecting them to community-based organizations (CBOs) with knowledge and resources to address identified needs. The use of screening and referral technology and data sharing are often considered key components in programs integrating health and social services. Despite this emphasis on technology and data collection, research suggests substantial barriers exist in operationalizing effective systems. Methods We used qualitative methods to examine cross-sector perspectives on the use of data and technology to facilitate MCO and CBO partnerships in Kentucky, a state with high Medicaid enrollment, to address enrollee social needs. We recruited participants through targeted sampling, and conducted 46 in-depth interviews with 26 representatives from all six Kentucky MCOs and 20 CBO leaders. Qualitative descriptive analysis, an inductive approach, was used to identify salient themes. Results We found that MCOs and CBOs have differing levels of need for data, varying incentives for collecting and sharing data, and differing valuations of what data can or should do. Four themes emerged from interviewees’ descriptions of how they use data, including 1) to screen for patient needs, 2) to case manage, 3) to evaluate the effectiveness of programs, and 4) to partner with each other. Underlying these data use themes were areas of alignment between MCOs/CBOs, areas of incongruence, and areas of tension (both practical and ideological). The inability to interface with community partners for data privacy and ownership concerns contributes to division. Our findings suggest a disconnect between MCOs and CBOs regarding terms of their technology interfacing despite their shared mission of meeting the unmet social needs of enrollees. Conclusions While data and technology can be used to identify enrollee needs and determine the most critical need, it is not sufficient in resolving challenges. People and relationships across sectors are vital in connecting enrollees with the community resources to resolve unmet needs.</t>
  </si>
  <si>
    <t>10.1186/s12913-024-10705-w</t>
  </si>
  <si>
    <t xml:space="preserve"> Social determinants of health , Technology , Medicaid , Managed care , Information privacy , Data , Medicaid , Managed care organizations , Health care organizations and systems</t>
  </si>
  <si>
    <t>https://www.proquest.com/scholarly-journals/technology-data-people-partnerships-addressing/docview/3037863703/se-2?accountid=14549</t>
  </si>
  <si>
    <t>Hasselblad, Annika;Zimic, Sheila;Sundberg, Leif</t>
  </si>
  <si>
    <t>Making Techno-Economic Rationality Work: Tensions in Technology-Enabled Social Service Evaluations</t>
  </si>
  <si>
    <t>Contemporary welfare organizations engage in various evaluation practices to assess the quality of their services. In this paper we report a qualitative exploration of how technology-enabled evaluations are understood by organizational members who participate in quality assurance activities in Swedish social services. The study contributes to critical information systems literature, focusing on the tensions professionals experience in relation to the digital systems they use for evaluations. For example, “quantities” take precedence over the qualities of such work, as information systems constrain ambitions to realize knowledge-based social services. The results reveal three tensions in professionals’ evaluation-related activities arising from conflicting uses or desires. One is between desires for flexible systems that enable reflection and standardized digital support systems. Another is between uses or desires for indicators that are meaningful at the operational level and for general, comparable measures at the management level. The third is between desires to use evaluation procedures for learning and control. The study contributes to both theory and practice related to technology-enabled evaluation of welfare services, and critical perspectives on information systems.</t>
  </si>
  <si>
    <t>10.1080/15228835.2023.2287241</t>
  </si>
  <si>
    <t xml:space="preserve"> Evaluation practices , social services organizations , quality management</t>
  </si>
  <si>
    <t>https://www.proquest.com/scholarly-journals/making-techno-economic-rationality-work-tensions/docview/2985880707/se-2?accountid=14549</t>
  </si>
  <si>
    <t>Marques Shek Nam Ng;Winnie Kwok Wei So;Kai Chow Choi;Akingbade, Oluwadamilare;Ho Chan, Wallace Chi;Helen Yue Lai Chan;Han Chan, Carmen Wing</t>
  </si>
  <si>
    <t>Social capital for carers of patients with advanced organ failure: a qualitative exploration of stakeholders’ perspectives</t>
  </si>
  <si>
    <t>Background Carers of patients with advanced organ failure (AOF) experience a tremendous caregiving burden. Social capital utilizes the internal strength of a community to support its members and may provide carers with comprehensive support. This study aimed to identify the different sources of social capital that can support carers of patients with AOF from the perspectives of stakeholders . Method A descriptive qualitative study was conducted in community settings from April 2021 to May 2022. Stakeholders from medical social work departments, self-help groups, and non-governmental organizations were recruited, while some community members were invited through online media platforms. Individual semi-structured interviews were conducted using an interview guide. Interview transcripts were analyzed using a qualitative description approach. In total, 98 stakeholders, including 25 carers, 25 patients, 24 professionals, and 24 community members, were recruited using purposive and snowball sampling. Results Six categories about social capital for carers emerged, namely, carer attributes, the community, social care services, healthcare services, information, and policies. While the attributes of carers and their relationships with care recipients had a significant influence on caregiving, support from different groups in the community, such as neighbors and employers, was valued. Good communication of information about caregiving and social services was emphasized as being helpful by carers and other stakeholders. While carers presented a need for various healthcare and social care services, several features of these services, including their person-centeredness and proactive reach, were deemed useful. At the societal level, policies and research on comprehensive supportive services are warranted. The different sources of social capital constitute a multi-layer support system in the community. Conclusion Carers can utilize personal attributes, interpersonal relationships, community resources, and societal contexts to enhance their caregiving. While this system can serve as a framework for building carer-friendly communities, interventions may be required to strengthen some aspects of social capital.</t>
  </si>
  <si>
    <t>10.1186/s12889-024-18213-6</t>
  </si>
  <si>
    <t xml:space="preserve"> Social capital , Healthcare industry , Stakeholder , Community , Qualitative research , Information , Organ dysfunction , Caregiver , Social capital , Carer , Advanced organ failure , Stakeholder , Qualitative , Community , Healthcare</t>
  </si>
  <si>
    <t>https://www.proquest.com/scholarly-journals/social-capital-carers-patients-with-advanced/docview/2956860618/se-2?accountid=14549</t>
  </si>
  <si>
    <t>Rao, Nikita;Kumar, Jessica;Weeks, Erin A;Self-Brown, Shannon;Willging, Cathleen E;O'Connor, Mary Helen;Whitaker, Daniel J</t>
  </si>
  <si>
    <t>“It’s hard because it’s something new”: challenges for forcibly displaced parents upon resettlement</t>
  </si>
  <si>
    <t>Purpose Parent–child relationships formed in early childhood have profound implications for a child’s development and serve as a determinant for bio-social outcomes in adulthood. Positive parenting behaviors play a strong role in this development and are especially impactful during times of crisis because they buffer stressors that may lead to externalizing and internalizing behaviors. Children of forced migrants experience numerous extreme stressors and their parents may struggle with parenting due to their own adjustment and trauma histories. The purpose of this study is to understand how these parents conceptualize their struggles with parenting upon resettlement. Design/methodology/approach The authors conducted semi-structured interviews with 27 migrant parents from three communities (Afghan, Burmese and Congolese) to understand their parenting experiences. The authors applied thematic text analysis to analyze the data. Findings The authors identified four interrelated themes on parenting challenges across responses: adjustment to a new culture, acculturation differences, fear for children and balancing multiple responsibilities. The findings demonstrate that parents of different cultural backgrounds share certain experiences when negotiating a new cultural identity after resettlement. Providing educational programs that focus on these concerns may result in better outcomes for both parent and child. Originality/value These findings extend and reinforce the existing literature on parenting in a new context. While the parents in this research come from different cultures, they share certain experiences that are important to consider when developing parenting programs, social services and other interventions, such as what may be negotiable and nonnegotiable practices for parents of different cultures.</t>
  </si>
  <si>
    <t>10.1108/JCS-01-2023-0002</t>
  </si>
  <si>
    <t xml:space="preserve"> Migrants , Refugee , Forced displacement , Resettlement , Parenting , Ethnic group , Culture , Displaced , Child welfare , Cultural competency , Parenting challenges , Resettlement , Refugee , Qualitative research , Interviews</t>
  </si>
  <si>
    <t>https://www.proquest.com/scholarly-journals/s-hard-because-something-new-challenges-forcibly/docview/2954711917/se-2?accountid=14549</t>
  </si>
  <si>
    <t>Büyükakın, Figen;Özyılmaz, Ayfer;Işık, Esme;Bayraktar, Yüksel;Olgun, Mehmet Firat;Toprak, Metin</t>
  </si>
  <si>
    <t>Pandemics, Income Inequality, and Refugees: The Case of COVID-19</t>
  </si>
  <si>
    <t>Refugees are more vulnerable to COVID-19 due to factors such as low standard of living, accommodation in crowded households, difficulty in receiving health care due to high treatment costs in some countries, and inability to access public health and social services. The increasing income inequalities, anxiety about providing minimum living conditions, and fear of being unemployed compel refugees to continue their jobs, and this affects the number of cases and case-related deaths. The aim of the study is to analyze the impact of refugees and income inequality on COVID-19 cases and deaths in 95 countries for the year 2021 using Poisson regression, Negative Binomial Regression, and Machine Learning methods. According to the estimation results, refugees and income inequalities increase both COVID-19 cases and deaths. On the other hand, the impact of income inequality on COVID-19 cases and deaths is stronger than on refugees.</t>
  </si>
  <si>
    <t>10.1080/19371918.2024.2318372</t>
  </si>
  <si>
    <t xml:space="preserve"> COVID-19 , Mortality , COVID-19 , Pandemic , Refugee , Economic inequality , income inequality , refugees , machine learning , negative binomial regression</t>
  </si>
  <si>
    <t>https://www.proquest.com/scholarly-journals/pandemics-income-inequality-refugees-case-covid/docview/2938188927/se-2?accountid=14549</t>
  </si>
  <si>
    <t>Johs-Artisensi, Jennifer L;Hawes, Frances M;Creapeau, Lindsey J G</t>
  </si>
  <si>
    <t>Silver Linings: A Qualitative Analysis of Nursing Home Innovations Accelerated by the COVID-19 Pandemic</t>
  </si>
  <si>
    <t>The COVID-19 pandemic hit long-term care (LTC) facilities hard, and leaders relied on ingenuity and creative problem solving to support operations and resident care. The objective of this study was to identify innovative ideas within LTC, accelerated by the pandemic, that may continue to improve operations and resident care moving forward. Nursing home administrators and directors of nursing, food/nutrition, social services, and therapeutic recreation at 40 skilled nursing facilities were asked about beneficial, novel ideas that emerged throughout the pandemic that they believe should continue going forward. A qualitative analysis yielded 10 categories of innovative ideas {infection control, resident care, family communication, resident engagement and satisfaction, staff communication and education, sprit of the team, operations, staffing, employee wellness, and public relationsy These novel ideas can be employed to improve both operations and resident care, benefiting providers, staff, residents, and families.</t>
  </si>
  <si>
    <t>10.37808/jhhsa.46.2.1</t>
  </si>
  <si>
    <t xml:space="preserve"> Nursing home , Nursing , Innovation , COVID-19 , Home , Operation</t>
  </si>
  <si>
    <t>https://www.proquest.com/scholarly-journals/silver-linings-qualitative-analysis-nursing-home/docview/2931789019/se-2?accountid=14549</t>
  </si>
  <si>
    <t>Baji, Petra;Barbosa, Estela C;Heaslip, Vanessa;Sangar, Bob;Lee, Tbaily;Martin, Rachel;Docherty, Sharon;Allen, Helen;Hayward, Christopher;Marques, Elsa M R</t>
  </si>
  <si>
    <t>Use of removable support boot versus cast for early mobilisation after ankle fracture surgery: cost-effectiveness analysis and qualitative findings of the Ankle Recovery Trial (ART)</t>
  </si>
  <si>
    <t>Objectives To estimate the cost-effectiveness of using a removable boot versus a cast following ankle fracture from the National Health Service and Personal Social Services (NHS+PSS) payer and societal perspectives and explore the impact of both treatments on participants’ activities of daily living. Design Cost-effectiveness analyses and qualitative interviews performed alongside a pragmatic multicentre randomised controlled trial. Setting Eight UK NHS secondary care trusts. Participants 243 participants (60.5% female, on average 48.2 years of age (SD 16.4)) with ankle fracture. Qualitative interviews with 16 participants. Interventions removable air boot versus plaster cast 2 weeks after surgery weight bearing as able with group-specific exercises. Primary and secondary outcome measures Quality-adjusted life years (QALYs) estimated from the EQ-5D-5L questionnaire, costs and incremental net monetary benefit statistics measured 12 weeks after surgery, for a society willing-to-pay £20 000 per QALY. Results Care in the boot group cost, on average, £88 (95% CI £22 to £155) per patient more than in the plaster group from the NHS+PSS perspective. When including all societal costs, the boot saved, on average, £676 per patient (95% CI −£337 to £1689). Although there was no evidence of a QALY difference between the groups (−0.0020 (95% CI −0.0067 to 0.0026)), the qualitative findings suggest participants felt the boot enhanced their quality of life. Patients in the boot felt more independent and empowered to take on family responsibilities and social activities. Conclusions While the removable boot is slightly more expensive than plaster cast for the NHS+PSS payer at 12 weeks after surgery, it reduces productivity losses and the need for informal care while empowering patients. Given that differences in QALYs and costs to the NHS are small, the decision to use a boot or plaster following ankle surgery could be left to patients’ and clinicians’ preferences. Trial registration number ISRCTN15497399 , South Central—Hampshire A Research Ethics Committee (reference 14/SC/1409).</t>
  </si>
  <si>
    <t>10.1136/bmjopen-2023-073542</t>
  </si>
  <si>
    <t xml:space="preserve"> foot &amp; ankle , Willingness to accept , Boot , Quality of life , Quality-adjusted life year , Ankle , Cast , Cost-effectiveness analysis , Cost , Ankle fracture , clinical trial , health economics , Surveys &amp; questionnaires , Qualitative research , Interviews</t>
  </si>
  <si>
    <t>https://www.proquest.com/scholarly-journals/use-removable-support-boot-versus-cast-early/docview/2931169212/se-2?accountid=14549</t>
  </si>
  <si>
    <t>Bunger, Alicia C;Chuang, Emmeline;Girth, Amanda M;Lancaster, Kathryn E;Smith, Rebecca;Phillips, Rebecca J;Martin, Jared;Gadel, Fawn;Willauer, Tina;Himmeger, Marla J;Millisor, Jennifer;McClellan, Jen;Powell, Byron J;Saldana, Lisa;Aarons, Gregory A</t>
  </si>
  <si>
    <t>Specifying cross-system collaboration strategies for implementation: a multi-site qualitative study with child welfare and behavioral health organizations</t>
  </si>
  <si>
    <t>Background Cross-system interventions that integrate health, behavioral health, and social services can improve client outcomes and expand community impact. Successful implementation of these interventions depends on the extent to which service partners can align frontline services and organizational operations. However, collaboration strategies linking multiple implementation contexts have received limited empirical attention. This study identifies, describes, and specifies multi-level collaboration strategies used during the implementation of Ohio Sobriety Treatment and Reducing Trauma (Ohio START), a cross-system intervention that integrates services across two systems (child welfare and evidence-based behavioral health services) for families that are affected by co-occurring child maltreatment and parental substance use disorders. Methods In phase 1, we used a multi-site qualitative design with 17 counties that implemented Ohio START. Qualitative data were gathered from 104 staff from child welfare agencies, behavioral health treatment organizations, and regional behavioral health boards involved in implementation via 48 small group interviews about collaborative approaches to implementation. To examine cross-system collaboration strategies, qualitative data were analyzed using an iterative template approach and content analysis. In phase 2, a 16-member expert panel met to validate and specify the cross-system collaboration strategies identified in the interviews. The panel was comprised of key child welfare and behavioral health partners and scholars. Results In phase 1, we identified seven cross-system collaboration strategies used for implementation. Three strategies were used to staff the program: (1) contract for expertise, (2) provide joint supervision, and (3) co-locate staff. Two strategies were used to promote service access: (4) referral protocols and (5) expedited access agreements. Two strategies were used to align case plans: (6) shared decision-making meetings, and (7) sharing data. In phase 2, expert panelists specified operational details of the cross-system collaboration strategies, and explained the processes by which strategies were perceived to improve implementation and service system outcomes. Conclusions We identified a range of cross-system collaboration strategies that show promise for improving staffing, service access, and case planning. Leaders, supervisors, and frontline staff used these strategies during all phases of implementation. These findings lay the foundation for future experimental and quasi-experimental studies that test the effectiveness of cross-system collaboration strategies.</t>
  </si>
  <si>
    <t>10.1186/s13012-024-01335-1</t>
  </si>
  <si>
    <t xml:space="preserve"> Collaboration , Interview , Mental health , Substance use disorder , Child protection , Qualitative research , Implementation , Implementation strategies , Cross-system interventions</t>
  </si>
  <si>
    <t>https://www.proquest.com/scholarly-journals/specifying-cross-system-collaboration-strategies/docview/2925642953/se-2?accountid=14549</t>
  </si>
  <si>
    <t>McSween-Cadieux, Esther;Lane, Julie;Quan Nha Hong;Houle, Andrée-Anne;Lauzier-Jobin, François;Eliane Saint-Pierre Mousset;Prigent, Ollivier;Ziam, Saliha;Poder, Thomas;Lesage, Alain;Dagenais, Pierre</t>
  </si>
  <si>
    <t>Production and use of rapid responses during the COVID-19 pandemic in Quebec (Canada): perspectives from evidence synthesis producers and decision makers</t>
  </si>
  <si>
    <t>Background The COVID-19 pandemic has required evidence to be made available more rapidly than usual, in order to meet the needs of decision makers in a timely manner. These exceptional circumstances have caused significant challenges for organizations and teams responsible for evidence synthesis. They had to adapt to provide rapid responses to support decision-making. This study aimed to document (1) the challenges and adaptations made to produce rapid responses during the pandemic, (2) their perceived usefulness, reported use and factors influencing their use and (3) the methodological adaptations made to produce rapid responses. Methods A qualitative study was conducted in 2021 with eight organizations in the health and social services system in Quebec (Canada), including three institutes with a provincial mandate. Data collection included focus groups ( n  = 9 groups in 8 organizations with 64 participants), interviews with decision makers ( n  = 12), and a document analysis of COVID-19 rapid responses ( n  = 128). A thematic analysis of qualitative data (objectives 1 and 2) and a descriptive analysis of documents (objective 3) were conducted. Results The results highlight the teams and organizations’ agility to deal with the many challenges encountered during the pandemic (e.g., increased their workloads, adoption of new technological tools or work processes, improved collaboration, development of scientific monitoring, adaptation of evidence synthesis methodologies and products). The challenge of balancing rigor and speed was reported by teams and organizations. When available at the right time, rapid responses have been reported as a useful tool for informing or justifying decisions in a context of uncertainty. Several factors that may influence their use were identified (e.g., clearly identify needs, interactions with producers, perceived rigor and credibility, precise and feasible recommendations). Certain trends in the methodological approaches used to speed up the evidence synthesis process were identified. Conclusions This study documented rapid responses producers’ experiences during the COVID-19 pandemic in Quebec, and decision makers who requested, consulted, or used these products. Potential areas of improvements are identified such as reinforce coordination, improve communication loops, clarify guidelines or methodological benchmarks, and enhance utility of rapid response products for decision makers.</t>
  </si>
  <si>
    <t>10.1186/s12961-024-01105-x</t>
  </si>
  <si>
    <t xml:space="preserve"> Rapid responses , Qualitative research , COVID-19 , Documentary analysis , Rapid Response , Pandemic , Rapid evidence synthesis , Evidence-informed decision-making , Evidence use , COVID-19 , Pandemic , Quebec , Canada</t>
  </si>
  <si>
    <t>https://www.proquest.com/scholarly-journals/production-use-rapid-responses-during-covid-19/docview/2925641636/se-2?accountid=14549</t>
  </si>
  <si>
    <t>Greer, Alissa;Xavier, Jessica;Loewen, Olivia K;Kinniburgh, Brooke;Crabtree, Alexis</t>
  </si>
  <si>
    <t>Awareness and knowledge of drug decriminalization among people who use drugs in British Columbia: a multi-method pre-implementation study</t>
  </si>
  <si>
    <t>Background In January 2023, British Columbia implemented a three-year exemption to Controlled Drugs and Substances Act , as granted by the federal government of Canada, to decriminalize the personal possession of small amounts of certain illegal drugs. This decriminalization policy, the first in Canada, was announced in response to the overdose emergency in British Columbia as a public health intervention that could help curb overdose deaths by reducing the impact of criminalization and increasing access to health and social services through stigma reduction. Methods The current multi-method study examines people who use drugs’ awareness and knowledge of British Columbia’s decriminalization model through cross-sectional quantitative surveys and qualitative interviews among people who use drugs from September–November 2022, immediately prior to the implementation of decriminalization. Results Quantitative findings show that two-thirds (63%) of people who use drugs were aware of the policy, but substantial knowledge gaps existed about the legal protections afforded (threshold amount, substances included, drug trafficking, confiscation). The qualitative findings suggest that people who use drugs misunderstood the details of the provincial decriminalization model and often conflated it with regulation. Results suggest that information sharing about decriminalization were minimal pre-implementation, highlighting areas for knowledge dissemination about people who use drugs' rights under this policy. Conclusions Given that decriminalization in British Columbia is a new and landmark reform, and that the success of decriminalization and its benefits may be undermined by poor awareness and knowledge of it, efforts to share information, increase understanding, and empower the community, may be required to promote its implementation and benefits for the community.</t>
  </si>
  <si>
    <t>10.1186/s12889-024-17845-y</t>
  </si>
  <si>
    <t xml:space="preserve"> Decriminalization , Knowledge , Drug overdose , British Columbia , Awareness , Drug policy , Qualitative , Quantitative</t>
  </si>
  <si>
    <t>https://www.proquest.com/scholarly-journals/awareness-knowledge-drug-decriminalization-among/docview/2925608881/se-2?accountid=14549</t>
  </si>
  <si>
    <t>Uday Narayan Yadav;Paudel, Grish;Ghimire, Saruna;Khatiwada, Bhushan;Gurung, Ashmita;Parsekar, Shradha S;Mistry, Sabuj Kanti</t>
  </si>
  <si>
    <t>A rapid review of opportunities and challenges in the implementation of social prescription interventions for addressing the unmet needs of individuals living with long-term chronic conditions</t>
  </si>
  <si>
    <t>Background People with long-term chronic conditions often struggle to access and navigate complex health and social services. Social prescription (SP) interventions, a patient-centred approach, help individuals identify their holistic needs and increase access to non-clinical resources, thus leading to improved health and well-being. This review explores existing SP interventions for people with long-term chronic conditions and identifies the opportunities and challenges of implementing them in primary healthcare settings. Methods This rapid review followed the Preferred Reporting Items for Systematic Review and Meta-analysis guidelines and searched relevant articles in three databases (PubMed/MEDLINE, EMBASE, and Web of Science) by using subject headings and keywords combined with Boolean operators. The search encompassed articles published between January 2010 and June 2023. Two authors independently conducted study screening and data abstraction using predefined criteria. A descriptive synthesis process using content analysis was performed to summarise the literature. Results Fifteen studies were included, with all but one conducted in the United Kingdom, and revealed that social prescribers help guide patients with long-term chronic conditions to various local initiatives related to health and social needs. Effective implementation of SP interventions relies on building strong relationships between social prescribers and patients, characterised by trust, empathy, and effective communication. A holistic approach to addressing the unmet needs of people with long-term chronic conditions, digital technology utilisation, competent social prescribers, collaborative healthcare partnerships, clinical leadership, and access to local resources are all vital components of successful SP intervention. However, the implementation of SP interventions faces numerous challenges, including accessibility and utilisation barriers, communication gaps, staffing issues, an unsupportive work environment, inadequate training, lack of awareness, time management struggles, coordination and collaboration difficulties, and resource constraints. Conclusion The present review emphasises the importance of addressing the holistic needs of people with long-term chronic conditions through collaboration and coordination, training of social prescribers, community connections, availability of local resources, and primary care leadership to ensure successful interventions, ultimately leading to improved patient health and well-being outcomes. This study calls for the need to develop or utilise appropriate tools that can capture people's holistic needs, as well as an implementation framework to guide future contextual SP interventions.</t>
  </si>
  <si>
    <t>10.1186/s12889-024-17736-2</t>
  </si>
  <si>
    <t xml:space="preserve"> Long-term chronic conditions , Chronic condition , Qualitative research , Intervention , Primary care , Implementation , Challenges , Opportunities , Social prescription , Primary health care</t>
  </si>
  <si>
    <t>https://www.proquest.com/scholarly-journals/rapid-review-opportunities-challenges/docview/2925603690/se-2?accountid=14549</t>
  </si>
  <si>
    <t>Sullivan, Elizabeth;Reem Zeki;Ward, Stephen;Sherwood, Juanita;Remond, Marc;Chang, Sungwon;Kypri, Kypros;Brown, James</t>
  </si>
  <si>
    <t>Effects of the Connections program on return‐to‐custody, mortality and treatment uptake among people with a history of opioid use: Retrospective cohort study in an Australian prison system: (Alcoholism and Drug Addiction)</t>
  </si>
  <si>
    <t>Background and Aims Connections is a voluntary health program that facilitates access to opioid agonist treatment (OAT) and social services for people with opioid use exiting prison. This study aimed to measure the effectiveness of Connections in reducing recidivism and improving health outcomes for people with a history of opioid use on leaving prison. Design Retrospective cohort study with quasi‐random allocation to the program. Setting Public adult prisons in New South Wales, Australia, 2008–2015. Participants Adults released from custody with a history of opioid use. Of 5549 eligible releasees, 3973 were allocated to Connections and 1576 to treatment‐as‐usual. Measurements Outcomes were return‐to‐custody, all‐cause mortality, and OAT participation. Findings Regression analyses on an intention‐to‐treat basis, and adjusting for baseline propensity scores, comparing patients allocated to Connections versus treatment‐as‐usual showed no difference in rates of return‐to‐custody within 2 years (hazard ratio [HR]: 1.01; 95% confidence interval [CI]: 0.92 –1.12). Patients allocated to the Connections program were more likely to access OAT (odds ratio [OR]: 1.21; 95% CI: 1.06–1.39) and had lower mortality within 28 days of release (0.25% vs. 0.66%; HR: 0.38; 95% CI: 0.14–1.03). Differences in mortality did not persist beyond 28 days. Subgroup analyses showed that allocation to Connections was associated with higher risk of return‐to‐custody within 28 days for Aboriginal and/or Torres Strait Islander (Indigenous) and female releasees. Conclusions The Connections program for people with opioid use exiting prison did not reduce the likelihood of return‐to‐custody but did facilitate opioid agonist treatment participation on release from prison.</t>
  </si>
  <si>
    <t>10.1111/add.16339</t>
  </si>
  <si>
    <t xml:space="preserve"> Australia , Mortality , Prison , Opioid agonist treatment , Recidivism , cohort study , evaluation , linkage , mortality , opioid agonist treatment , opioids , prison , recidivism , throughcare , Quantitative research , Cohort study</t>
  </si>
  <si>
    <t>https://www.proquest.com/scholarly-journals/effects-connections-program-on-return-custody/docview/2902857772/se-2?accountid=14549</t>
  </si>
  <si>
    <t>Kuo, Zhe Chin;Marklund, Bertil;Kylén, Sven;Dalemo, Sofia</t>
  </si>
  <si>
    <t>Extended prenatal and postnatal home visits in a vulnerable area in Sweden—a pilot study</t>
  </si>
  <si>
    <t>Objective Despite close to all-embracing access to child healthcare, health divides exist among children in Sweden. Home visits to families with new-born babies are a cost-effective way to identify and strengthen vulnerable families. An extended postnatal home visiting programme has been implemented in a disadvantaged suburb in Stockholm with positive results. Design Longitudinal, prospective study and register study from medical records. Setting A vulnerable rural area in Sweden. Intervention A parent advisor from the social services and a midwife performed an extended home visiting programme during the end of pregnancy to mothers of children born between 1 May 2018 and 31 May 2019. During these children’s first 15 months, three additional home visits were made by a parent advisor and a child healthcare nurse. The aim of the study is to evaluate the effect of the intervention on the health of the children and the mothers. Subjects All firstborn children at the study site ( N  = 30 study, N  = 55 control group). Main outcome measures The proportion participating in visits to the child and maternal healthcare services, children being breastfed and receiving childhood vaccinations. Results There were fewer absentees in the study group during routine check-up visits (93 vs. 84%). More mothers in the study group attended the check-up with the midwives (90 vs. 80%). More children in the study group were breastfed (90 vs. 67%) and received all vaccinations (100 vs. 96%). Conclusion Supplementing the extended home visiting programme with a visit at the end of pregnancy seems to contribute to fewer absentees at routine visits for both mothers and children; furthermore, more children were breastfed and vaccinated compared with the control group.</t>
  </si>
  <si>
    <t>2023</t>
  </si>
  <si>
    <t>10.1080/02813432.2023.2277756</t>
  </si>
  <si>
    <t xml:space="preserve"> Child health services , Postpartum period , Pediatric nursing , Prenatal care , health status disparities , house calls , maternal-child health centers , social support , Sweden , vulnerable populations</t>
  </si>
  <si>
    <t>https://www.proquest.com/scholarly-journals/extended-prenatal-postnatal-home-visits/docview/2942019342/se-2?accountid=14549</t>
  </si>
  <si>
    <t>Manoj, Malvikha;Truong, Phong Phu;Shiffman, Jeremy;Shawar, Yusra Ribhi</t>
  </si>
  <si>
    <t>The Health Justice Policy Tracker: COVID-19 Policies To Advance Health Justice For Vulnerable Populations</t>
  </si>
  <si>
    <t>The rapid spread of COVID-19 throughout the world in early 2020 created unprecedented challenges for national governments. Policies developed during the early months of the pandemic, before the first mRNA vaccines were authorized for emergency use, provide a window into national governments' prioritization of populations that were particularly vulnerable. We developed the COVID-19 Health Justice Policy Tracker to capture and categorize these policies using a health justice lens. In this article we present the results of a preliminary analysis of the tracker data. The tracker focuses on policies for six population groups: children, the elderly, people with disabilities, migrant workers, incarcerated people, and people who were refugees or were seeking political asylum. It includes 610 policies, most targeting children and the elderly and providing financial support. National governments also prioritized measures such as policies to ensure access to mental health care and social services, digital and teleservices, continuity of children's education, and food security. The tracker provides a resource for researchers and policy makers seeking model language and tested policy approaches to advance health justice during future crises.</t>
  </si>
  <si>
    <t>10.1377/hlthaff.2023.00704</t>
  </si>
  <si>
    <t xml:space="preserve"> COVID-19 , Pandemic</t>
  </si>
  <si>
    <t>https://www.proquest.com/scholarly-journals/health-justice-policy-tracker-covid-19-policies/docview/2899436541/se-2?accountid=14549</t>
  </si>
  <si>
    <t>Johansson, Maude;Kajsa Ledung Higgins;Leoine Dapi Nzefa;Benderix, Ylva</t>
  </si>
  <si>
    <t>Postpartum depression and life experiences of mothers with an immigrant background living in the south of Sweden</t>
  </si>
  <si>
    <t>Purpose Postpartum Depression (PPD) —a common health problem for mothers’ postpartum increases the risk of negative interaction between mothers and infants as it reduces the former’s ability to respond to the latter’s needs appropriately. Migrant mothers exhibit a higher prevalence of risk factors for PPD. Hence, this study aimed to investigate migrant mothers’ life experiences pertaining to motherhood and PPD. Methods Qualitative interviews were conducted with 10 immigrant mothers in the south of Sweden during 2021. Results The qualitative content analysis revealed the following main themes: 1) PPD (two sub themes—psychosomatic symptoms and burden of responsibility due to feelings of loneliness); 2) mistrust of social services (one sub-theme—afraid of losing their children and Swedish social services’ lack of understanding); 3) inadequate healthcare (two sub-themes—limited healthcare literacy for migrant mothers and language barrier; 4) women’s coping strategy for well-being (two sub-themes—better awareness and understanding of the Swedish system and society, and freedom and independence in the new country). Conclusions PPD, mistrust of social services, and inadequate healthcare lacking personal continuity were common among immigrant women, thus precipitating discrimination—including lack of access to services because of limited health literacy, cultural differences, language barriers, and insufficient support.</t>
  </si>
  <si>
    <t>10.1080/17482631.2023.2187333</t>
  </si>
  <si>
    <t xml:space="preserve"> Depression , Sweden , Qualitative research , Postpartum depression , Postpartum period , integration , health literacy , life experiences , migrated mothers , postpartum depression: psychosomatic symptoms , qualitative study</t>
  </si>
  <si>
    <t>https://www.proquest.com/scholarly-journals/postpartum-depression-life-experiences-mothers/docview/2894622054/se-2?accountid=14549</t>
  </si>
  <si>
    <t>Christine Lu Shin Yeen;Basiruddin, Rohaida;Zainudin Mohd Ali;Darween Rozehan Shah Iskandar Shah</t>
  </si>
  <si>
    <t>Methods to Reduce Outstanding Medical Fees at Public Hospital in Malaysia: An Action Research Project</t>
  </si>
  <si>
    <t>The aim of the study to solve problems related to revenue collection at Public Hospitals in Malaysia. Using the action research approach, two phases were adapted to review the state of metastasizing outstanding medical fees at one of the public hospitals located at west coast of Sabah and its contributing factors. The secondary data from monthly or annual financial reports, focus group discussions ( N  = 20), and review of government documented regulations and manuals were gathered in this study. It was revealed that the significant proportion of outstanding medical fees in the public hospital is attributed to non-citizens. The main problems faced include noncompliance with policies and procedures in the revenue collection process; lack of IT-based revenue cycle management; and poor engagement of hospital staff in revenue cycle management. Implementation of an IT-based billing system has improved communication between frontline and backend staff and hence improved revenue collection efficiency. Further collaboration with higher authorities in the implementation of a comprehensive online payment system and to increase insurance coverage for non-citizens via medical and social services are explored.</t>
  </si>
  <si>
    <t>10.1080/01488376.2023.2269214</t>
  </si>
  <si>
    <t xml:space="preserve"> Action research , Action research , Malaysia , Hospital , Public hospital , outstanding medical fees , revenue cycle management , public hospital , Qualitative research , Action research , Focus groups</t>
  </si>
  <si>
    <t>https://www.proquest.com/scholarly-journals/methods-reduce-outstanding-medical-fees-at-public/docview/2886472567/se-2?accountid=14549</t>
  </si>
  <si>
    <t>Evans, Leigh;Garner, Anna;Witgert, Katharine;McClellan, Sean</t>
  </si>
  <si>
    <t>Impact of the COVID-19 Pandemic on Social Service Organizations in a Clinical-Community Collaboration</t>
  </si>
  <si>
    <t>Increasingly, interventions are being developed to promote collaboration across health care and social service (such as food, housing, and transportation) sectors. During the COVID-19 pandemic, demand for social services grew while social service organizations' capacity declined due to constraints on staffing, funding, and operations. We used an organizational survey fielded from July through November 2020 and publicly available, county-level data to assess the pandemic's impact on 253 social service organizations in the Accountable Health Communities Model evaluation. Over half of surveyed organizations reported being severely impacted by the pandemic, and 92% reported being at least moderately impacted. Social service organizations without federal funding and those in counties with lower poverty (smaller proportion of residents in poverty) and higher COVID-19 case rates were most impacted by the pandemic. Understanding the pandemic's burden on social service organizations can inform planning for future collaborations across health care and social service sectors.</t>
  </si>
  <si>
    <t xml:space="preserve"> COVID-19 pandemic , Social work , Social services , COVID-19 , Pandemic , social service organizations , organizational capacity , social determinants of health , Qualitative research , Surveys &amp; questionnaires</t>
  </si>
  <si>
    <t>https://www.proquest.com/scholarly-journals/impact-covid-19-pandemic-on-social-service/docview/2895605730/se-2?accountid=14549</t>
  </si>
  <si>
    <t>Hujala, Tuomas;Laihonen, Harri</t>
  </si>
  <si>
    <t>Knowledge management in a regional integrated health and social care system: Managing Community Care</t>
  </si>
  <si>
    <t>Purpose This article analyses a major healthcare and social welfare reform establishing new regional and integrated wellbeing services counties in Finland. The authors approach the reform and service integration as a knowledge management (KM) issue and analyse how KM appears and contributes in the context of integrated care, specifically in the process of integrating social and health care. Design/methodology/approach The article analyses the case organisation's KM initiatives in light of the integrated care literature and recognises the tasks and requirements for effective KM when building integrated health and social care system. The empirical research material for this qualitative study consisted of the case organisation's strategy documents, the results of an external maturity assessment, KM workshop materials and publicly available documentation of the Finnish health and social care reform. Findings This study identifies the mechanisms by which KM can support health and social services integration. At the macro level, national coordination and regional co-operation require common information structures. At the meso level, a shared regional strategy with shared objectives guides both organisational decision-making and collaboration between professionals. At the micro level, technology supported and data-driven planning of service chains complements the experiences of professionals and may help remove obstacles to integration. Originality/value This study contributes to the literature on integrated care by providing a more comprehensive view of the role and tasks of knowledge and KM when reforming health and social services than approaches focussing solely on health informatics and internal efficiency.</t>
  </si>
  <si>
    <t>10.1108/JICA-06-2022-0032</t>
  </si>
  <si>
    <t xml:space="preserve"> Journal Article , Case Study</t>
  </si>
  <si>
    <t xml:space="preserve"> Integrated care , Health informatics , Social work , Knowledge , Integrated care , Knowledge management , Alternative medicine , Knowledge management , Public reform , Health and social services</t>
  </si>
  <si>
    <t>https://www.proquest.com/scholarly-journals/knowledge-management-regional-integrated-health/docview/2899271755/se-2?accountid=14549</t>
  </si>
  <si>
    <t>Daring to ask about violence? A critical examination of social services’ policies on asking about gender-based violence</t>
  </si>
  <si>
    <t>This article critically analyses the assumptions and effects of the ‘daring to ask approach’ to gender based violence (GBV), as expressed in the policies that govern social services’ work in Sweden. We show how GBV is constituted as a sensitive issue connected with shame and as something that will not be brought up spontaneously; GBV is something that women who had experienced it carry with them as an ‘untouched truth’ waiting to be discovered by social workers while women’s worries about the consequences of telling are not made intelligible. The very speaking as such is seen as emancipatory, and the social worker is understood as a facilitator. With this approach follows standardised questions, aiming for neutrality and equity. However, these are so wide and unspecific, that the risk is that no one thinks the questions are directed to her. By making the assumptions and effects of a seemingly self-evident strategy visible, we demonstrate areas in need of further research and policy development, such as barriers to help-seeking (beyond stigmatisation) and effects of standardisation. This is an important undertaking since without critical scrutiny of the policies there is a risk that stakeholders assume that merely asking will resolve the problem of GBV.</t>
  </si>
  <si>
    <t>10.1332/239868021X16903817520612</t>
  </si>
  <si>
    <t xml:space="preserve"> intimate partner violence , Sweden , Violence against women , Shame , Social services , Social work , Violence , violence against women , violence in close relationships , social work , standardisation , problematisation , Y , GenderWatch</t>
  </si>
  <si>
    <t>https://www.proquest.com/scholarly-journals/daring-ask-about-violence-critical-examination/docview/2884781354/se-2?accountid=14549</t>
  </si>
  <si>
    <t>Capurso, Michele;Tara Devi Roy Boco</t>
  </si>
  <si>
    <t>Covid-19 Lockdown in Italy: Perspectives and Observations from Special Education Teachers of Changes in Teaching and the Student Experience</t>
  </si>
  <si>
    <t>In March 2020, the first wave of the Covid-19 pandemic hit Italy and had dramatic and unforeseen consequences for millions of schoolchildren. Students with special educational needs or disabilities (SEND) were faced with drastic changes to their local environment caused by the lockdown. This impacted their ability to function in ways in which they were acquired and posed new challenges for their teachers. This qualitative exploratory study aimed to capture and understand special education teachers’ perspectives of their own work and their perceived changes in SEND. We conducted in-depth, semi-structured interviews with 21 special education teachers at the end of the 2020 school year in Italy. The interview guide was based on the structure of a microsystem, as described by Bronfenbrenner’s model, and targeted questions about perceived changes in their roles, relationships, and activities due to the lockdown. The interviews were examined by deductive thematic analysis. The lockdown situation caused marked changes in the teacher’s work and their students’ lives and significant losses in the developmental and educational processes compared to a pre-pandemic ordinary school setting. In some cases, teachers employed effective coping strategies that helped build resilience in SEND. Critical aspects of privacy and the lack of centralized online learning tools are discussed with relation to the vast and unregulated use of ICT. We conclude that three key aspects essential for good support are: providing specific teaching tools and caring human contact, having a supportive home environment, and having adequate ICT devices and a good internet connection. Our findings will inform teachers, caregivers, public administrators, stakeholders, and social services on support mechanisms for schooling during the lockdown.</t>
  </si>
  <si>
    <t>10.1080/13575279.2021.1975649</t>
  </si>
  <si>
    <t xml:space="preserve"> Lockdown , Teacher , Special education , Lockdown , COVID-19 , covid-19 , schooling , teacher , special education , students with special educational needs or disabilities , microsystem , Bronfenbrenner theory , qualitative study , Qualitative research , Interviews</t>
  </si>
  <si>
    <t>https://www.proquest.com/scholarly-journals/covid-19-lockdown-italy-perspectives-observations/docview/2866976687/se-2?accountid=14549</t>
  </si>
  <si>
    <t>McMullen, Sarah;Panagioti, Maria;Planner, Claire;Giles, Sally;Angelakis, Ioannis;Keers, Richard N;Robinson, Catherine;Fu, Yu;Johnson, Judith;Tyler, Natasha</t>
  </si>
  <si>
    <t>Supporting carers to improve patient safety and maintain their well-being in transitions from mental health hospitals to the community: A prioritisation nominal group technique</t>
  </si>
  <si>
    <t>Introduction Carers of people with mental illness may face distinct challenges, including navigating fragmented health and social services during discharge from mental health hospitals. Currently, limited examples of interventions that support carers of people with mental illness in improving patient safety during transitions of care exist. We aimed to identify problems and solutions to inform future carer-led discharge interventions, which is imperative for ensuring patient safety and the well-being of carers. Methods The nominal group technique was used which combines both qualitative and quantitative data collection methods in four distinct phases: (1) problem identification, (2) solution generation, (3) decision making and (4) prioritisation. The aim was to combine expertise from different stakeholder groups (patients, carers and academics with expertise in primary/secondary care, social care or public health) to identify problems and generate solutions. Results Twenty-eight participants generated potential solutions that were grouped into four themes. The most acceptable solution for each was as follows: (1) ‘Carer Involvement and Improving Carer Experience’ a dedicated family liaison worker, (2) ‘Patient Wellness and Education’ adapting and implementing existing approaches to help implement the patient care plan, (3) ‘Carer Wellness and Education’ peer/social support interventions for carers and (4) ‘Policy and System Improvements’ understanding the co-ordination of care. Conclusion The stakeholder group concurred that the transition from mental health hospitals to the community is a distressing period, where patients and carers are particularly vulnerable to safety and well-being risks. We identified numerous feasible/acceptable solutions to enable carers to improve patient safety and maintain their own mental wellbeing. Patient and Public Contribution Patient and public contributors were represented in the workshop and the focus of the workshop was to identify the problems they faced and co-design potential solutions. Patient and public contributors were involved in the funding application and study design.</t>
  </si>
  <si>
    <t>10.1111/hex.13813</t>
  </si>
  <si>
    <t xml:space="preserve"> care transitions , Qualitative research , Patient safety , Decision-making , Stakeholder engagement , Mental health , Caregiver , carers , discharge , inpatient services , mental health , nominal group technique</t>
  </si>
  <si>
    <t>https://www.proquest.com/scholarly-journals/supporting-carers-improve-patient-safety-maintain/docview/2861998786/se-2?accountid=14549</t>
  </si>
  <si>
    <t>Chigbu, Kingsley U</t>
  </si>
  <si>
    <t>Exploring the Mental Health Correlates of Welfare Stigmatization, Violent Crime, and Property Crime</t>
  </si>
  <si>
    <t>Stigmatization of individuals who utilize public welfare in the United States is prevalent and correlates with negative mental health outcomes. Poverty has often been associated with violence and crime, which exacerbates stigmatization o f people experiencing poverty. Hence, the study applied the empowerment perspective in examining public nutritional assistance as an empowering intervention. It was hypothesized that public nutritional assistance would be negatively associated with violent crime and property crime. Bivariate and multivariate statistical methods were applied in examining how utilization of public nutritional assistance is associated with the prevalence of violent crime and property crime in a US city. Findings showed inverse relationships between public nutritional assistance and property crime, while violent crime maintained a positive association with property crime. Implications for advocacy, mental health, social work education, and social policy are discussed.</t>
  </si>
  <si>
    <t xml:space="preserve"> Welfare , Violent crime , Mental health , Property crime , Empowerment</t>
  </si>
  <si>
    <t>https://www.proquest.com/scholarly-journals/exploring-mental-health-correlates-welfare/docview/2867609214/se-2?accountid=14549</t>
  </si>
  <si>
    <t>Hellberg, Christel;Larsson, Sam;Bertilsson, Göran;Domeij, Helena;Susanna Larsson Tholén;Kärrman-Fredriksson, Maja;Ahlström, Gerd;Dahlberg, Lena;Karlsson, Patrik;Nybom, Jenny;Starke, Mikaela;Ann-Marie Öhrvall;Fahlström, Gunilla</t>
  </si>
  <si>
    <t>Evidence and evidence gaps in assessments and interventions in areas related to social work research and practice – an overview of four evidence maps</t>
  </si>
  <si>
    <t>This overview of four evidence maps is based on systematic reviews of assessment and interventions in social work practice. The aim was to investigate the evidence and evidence gaps within four important areas for social work research and practice. Descriptive data on search strategies and domains were collected from four evidence maps, on Social Assistance, Substance Dependence, Care for older adults respectively for persons with disabilities. The scientific quality and scientific evidence were assessed. Key findings were summarised by analyzing and discussing common and specific elements in the evidence maps. The overview was undertaken in close collaboration between researchers with expertise in the field and a government agency. The overview identified both evidence and evidence gaps with respect to effects and experiences of interventions and assessment methods in four evidence maps. Evidence maps provide a comprehensive picture of the state of social services research and can thereby be of use to both researchers and practitioners, and in the production of evidence based social work.</t>
  </si>
  <si>
    <t xml:space="preserve"> Vetenskapligt kunskapsläge om utredning och insatser i socialt arbete och forskning –en sammanställning av fyra kartläggningar</t>
  </si>
  <si>
    <t>10.1080/13691457.2022.2130182</t>
  </si>
  <si>
    <t xml:space="preserve"> Social work practice , social assistance , substance dependence , care for older adults , care for persons with disabilities</t>
  </si>
  <si>
    <t>https://www.proquest.com/scholarly-journals/evidence-gaps-assessments-interventions-areas/docview/2854696165/se-2?accountid=14549</t>
  </si>
  <si>
    <t>Sundell Knut;Eskel Marit;Bergström, Martin;Åström Therese</t>
  </si>
  <si>
    <t>How Can Practitioners Assess the Value of Social Work Interventions?</t>
  </si>
  <si>
    <t>In social work, practitioners are often faced with situations in which they have to choose an intervention. A fundamental ethical principle of social work practice is to minimize the risk of adverse effects caused by social services. To adhere to this principle, practitioners must be aware of the possible positive and negative effects of potential services. There are hundreds of interventions currently in use in social work. Although there are a growing number of controlled trials on social work interventions, there are only a few interventions based on research that has the highest degree of certainty, making it difficult to know how and in what way these interventions can support a person in need of assistance. This article, based in part on the experience we gained training practitioners working in Swedish social services, presents a tentative model for assessing the best available evidence comparing interventions when scientific evidence is sparse.</t>
  </si>
  <si>
    <t>10.1177/10497315231163502</t>
  </si>
  <si>
    <t xml:space="preserve"> evidence , Evidence , Social , Social services , Social work , Evidence-based practice , Intervention , best available evidence , evidence-based practice , social work , decision-making</t>
  </si>
  <si>
    <t>https://www.proquest.com/scholarly-journals/how-can-practitioners-assess-value-social-work/docview/2829053832/se-2?accountid=14549</t>
  </si>
  <si>
    <t>Hjelte, Jan;Eliasson, Benitha;Berg, Elisabeth</t>
  </si>
  <si>
    <t>Changes in ideas on knowledge governance in the context of social services in Sweden</t>
  </si>
  <si>
    <t>Over the past 20&amp;#xa0;years, the Swedish government and national authorities have organized a structure for knowledge governance in order to implement an evidence-based practice (EBP) for social services. Since the idea of a knowledge governance has not been implemented as expected, it was considered important to develop regional collaboration and support structures (RCSSs) as a link between national and local authorities. In this article, we discuss changes in ideas on knowledge governance at the national level, and also changes in expectations on RCSSs function in knowledge governance of the Swedish social service. Changes in governance also change the prerequisites for implementation of EBP. Therefore, it is important to further examine and analyse ideas on knowledge governance at the national level and whether they change over time. The empirical data consists of official documents and interviews with representatives of key actors at national level. A qualitative content analysis of the interviews was then performed and also an analysis of the official document was used to describe the changes on knowledge governance. This article shows that ideas on knowledge governance has changed over time, from an emphasis on top-down governance towards a more dialogue-based governance. This shift in governance ideals also appears to have had an impact on expectations regarding RCSSs, through an increased emphasis on their collaborative function in relation to both national and local levels. The knowledge governance and the function of the RCSSs appear to be fragile, as this collaboration is based on voluntary partnership and networks.</t>
  </si>
  <si>
    <t>10.1080/2156857X.2021.2024242</t>
  </si>
  <si>
    <t xml:space="preserve"> Knowledge governance , evidence-based practice , regional cooperation and support structures , changes in governance</t>
  </si>
  <si>
    <t>https://www.proquest.com/scholarly-journals/changes-ideas-on-knowledge-governance-context/docview/2885392267/se-2?accountid=14549</t>
  </si>
  <si>
    <t>Huang, Guogui;Guo, Fei;Cheng, Zhiming;Tani, Massimiliano;Chen, Gong</t>
  </si>
  <si>
    <t>Projections of Future Demand and Costs of Aged Care Services in China</t>
  </si>
  <si>
    <t>The growing demand for aged care services has become a pressing challenge worldwide. However, the future changes in demand for aged care services and the corresponding socioeconomic consequences in rapidly aging societies are not yet adequately understood. To achieve a better understanding of the future demand for aged care services, this study provides a set of comprehensive projections of the scale of demand for aged care services and the associated economic burdens between 2010 and 2050 in the context of China. Using a research framework based on the life cycle approach and a modified Personal Social Services Research Unit model, the study projects that the size of Chinese elderly population (i.e., aged ≥ 60) demanding aged care services will grow considerably, reaching 127.4 million in 2050 and costing 2.6 trillion yuan (or 1.01% of Chinese gross domestic product). Home-/community-based care services will be the form of aged care most in demand by the 70.21 million Chinese elderly people in 2050, and the most needed types of aged care services will be feeding assistance. The results of the sensitivity analysis indicate that demand for and costs of aged care services are sensitive to the assumptions about patterns of elderly disability and the prices of aged care services. The projected growth in the future demand and costs of aged care services warrants more heightened attention from Chinese policymakers and providers of aged care services. The implications for other rapidly aging societies are also discussed.</t>
  </si>
  <si>
    <t>10.1007/s11113-023-09803-0</t>
  </si>
  <si>
    <t xml:space="preserve"> Aged care services , Elderly care , Ageing , Demand , Cost , Future demand for aged care , Expenditure for aged care services , Markov-state transition model , Sensitivity analysis</t>
  </si>
  <si>
    <t>https://www.proquest.com/scholarly-journals/projections-future-demand-costs-aged-care/docview/2827006641/se-2?accountid=14549</t>
  </si>
  <si>
    <t>Hakro, Ahmed Nawaz;Ghulam, Yaseen;Jaffry, Shabbar;Shah, Vyoma</t>
  </si>
  <si>
    <t>WAGE DIFFERENTIALS IN THE POST LIBERALIZED LABOR MARKET IN PAKSITAN</t>
  </si>
  <si>
    <t>In this paper, we investigate the wage differentials that exist in the post-liberalized labor market in Pakistan. The increasing wage differential contradicts standard labor theories and models. The literature also confirms the existence of wage differentials across different labor markets both in industrialized and non-industrialized countries. The firms compensate the workers both on their observable and unobservable characteristics. The mincer equation used in its semi-logarithmic decomposed form to derive wage differentials. The weighted adjusted standard deviation technique is used for further decomposition of the level and regional variations in sectoral wage gaps, as suggested by Horrace and Oaxaca. The sectoral heterogeneity, skill characteristics and regional dispersions derived by using the micro labor force data sets spread over thirty years. The results confirm the existence of inter-industry wage differentials. However, the size varies across the regions, levels of education, and types of occupations. A substantial difference in the wage gap observed in firms both in the formal and informal sectors. The financial services firms pay higher than the average national wage followed by firms in utility services, the services sector, and the mining sector. The firms in the agricultural sector pay lower than the average national wage. The dispersion in wages has risen to the magnitude of almost 25 percent over the last three decades. Firms pay higher wages to high-skill workers, while industries requiring jobs with low skills pay lower wages. The wage differentials in various regions are attributable to the persistent and relative backwardness of provinces. The high-skilled occupations in general are likely to have more benefits than those involving low-skilled workers. Individual and household characteristics account for almost 50 percent of variation regardless of the sectoral affiliation. The increase in the minimum wage, with targeted social policies in educational attainment, increased participation of women, and provision of social services in the informal sector may reduce the gap in wage difference.</t>
  </si>
  <si>
    <t>https://www.proquest.com/scholarly-journals/wage-differentials-post-liberalized-labor-market/docview/3103508019/se-2?accountid=14549</t>
  </si>
  <si>
    <t>Chan, Chitat;Li, Feng</t>
  </si>
  <si>
    <t>Developing a natural language-based AI-chatbot for social work training: an illustrative case study</t>
  </si>
  <si>
    <t>Desarrollo de un chatbot de IA basado en lenguaje natural para la formación en trabajo social: un estudio de caso ilustrativo</t>
  </si>
  <si>
    <t>A chatbot is a computer program designed to simulate conversation with human users. In social services, many chatbots are retrieval based: they analyse users’ intents and retrieve preset answers based on decision tree logic. A major limitation of these earlier chatbots was that their conversations were rigid, unnatural, and sounded like a multiple-choice questionnaire. Recent achievements in large-scale generative pretrained transformers (LGPTs) (e.g. GPT-3, Yuan 1.0) have offered new possibilities for chatbot development. Such technology provides a high-quality natural language experience, requires much less resource input than earlier chatbot technologies, and is much more accessible to the public. However, the use of LGPT-based cfhatbots in social work, particularly in a Chinese context, is uncommon or even absent. Using an illustrative case study, this article illustrates the initial development of an LGPT-based chatbot to support social work training in a Chinese context and discusses the possibilities for further development.</t>
  </si>
  <si>
    <t>Resumen: Un chatbot es un programa informático diseñado para simular una conversación con usuarios humanos. En los servicios sociales, muchos chatbots se basan en la recuperación: analizan las intenciones de los usuarios y recuperan respuestas preestablecidas basadas en la lógica del árbol de decisiones. Una limitación importante de estos chatbots anteriores era que sus conversaciones eran rígidas, poco naturales y sonaban como un cuestionario de opción múltiple. Los logros recientes en transformadores generativos preentrenados (LGPT) a gran escala (por ejemplo, GPT-3, Yuan 1.0) han ofrecido nuevas posibilidades para el desarrollo de chatbots. Dicha tecnología proporciona una experiencia de lenguaje natural de alta calidad, requiere mucho menos aporte de recursos que las tecnologías de chatbot anteriores y es mucho más accesible para el público. Sin embargo, el uso de cfhatbots basados en LGPT en el trabajo social, particularmente en un contexto chino, es poco común o incluso inexistente. Mediante un estudio de caso ilustrativo, este artículo ilustra el desarrollo inicial de un chatbot basado en LGPT para respaldar la capacitación en trabajo social en un contexto chino y analiza las posibilidades de un mayor desarrollo.</t>
  </si>
  <si>
    <t>10.1080/17525098.2023.2176901</t>
  </si>
  <si>
    <t xml:space="preserve"> Artificial intelligence , Natural language processing , China , Chatbot , Natural Language , training , counselling , chatbots , natural language processing , social work</t>
  </si>
  <si>
    <t>https://www.proquest.com/scholarly-journals/developing-natural-language-based-ai-chatbot/docview/2878159657/se-2?accountid=14549</t>
  </si>
  <si>
    <t>Fan, Qingyun</t>
  </si>
  <si>
    <t>Supporting older people coping in a digital society: comparing case studies in China and Finland</t>
  </si>
  <si>
    <t>Apoyo a las personas mayores para afrontar la sociedad digital: comparación de estudios de casos en China y Finlandia</t>
  </si>
  <si>
    <t>The use of information and communication technology (ICT) can enrich interactions and improve the quality of life of older people. However, some of them will face difficulties in dealing with digital technologies. Finland and China have conducted several projects coaching older people in using ICT. This article compares the different ways these social services are organised and maintained in two local projects. The data for this comparative case study were collected through participant observation and separate focus group interviews with three groups: older people, practitioners and volunteers. Despite enormous historical and cultural differences, the social service projects share similarities as multisectoral services. Support from the public sector and effectiveness in mobilising volunteers are the core reasons for the smooth implementation of these services. The results of this study may inform approaches to further social services that seek to improve the well-being of older people through ICT.</t>
  </si>
  <si>
    <t>Resumen: El uso de las tecnologías de la información y la comunicación (TIC) puede enriquecer las interacciones y mejorar la calidad de vida de las personas mayores. Sin embargo, algunas de ellas se enfrentarán a dificultades para manejar las tecnologías digitales. Finlandia y China han llevado a cabo varios proyectos de formación de personas mayores en el uso de las TIC. Este artículo compara las diferentes formas en que se organizan y mantienen estos servicios sociales en dos proyectos locales. Los datos para este estudio de caso comparativo se recopilaron mediante la observación de los participantes y entrevistas de grupos de discusión independientes con tres grupos: personas mayores, profesionales y voluntarios. A pesar de las enormes diferencias históricas y culturales, los proyectos de servicios sociales comparten similitudes como servicios multisectoriales. El apoyo del sector público y la eficacia en la movilización de voluntarios son las razones principales para la implementación sin problemas de estos servicios. Los resultados de este estudio pueden informar sobre los enfoques para futuros servicios sociales que buscan mejorar el bienestar de las personas mayores a través de las TIC.</t>
  </si>
  <si>
    <t>10.1080/17525098.2023.2214401</t>
  </si>
  <si>
    <t xml:space="preserve"> Comparative case study , Old age , China , Finland , Information and communications technology , Social services , Older , Information society , older people , ICT , social services , welfare mix</t>
  </si>
  <si>
    <t>https://www.proquest.com/scholarly-journals/supporting-older-people-coping-digital-society/docview/2878159277/se-2?accountid=14549</t>
  </si>
  <si>
    <t>Sandhu, Sahil;deJong, Neal A;Crew, Carter;Hurewitz, Sophie;Prattipati, Sainikitha;Nguyen, Don;Huang, Ryan;Morreale, Madlyn C;Shea Cleveland;Lail, Jennifer;Moore, Christy;Ming, David Y</t>
  </si>
  <si>
    <t>Catalyzing Cross-Sector Collaboration: Lessons from a Virtual Pediatric Complex Care Coalition</t>
  </si>
  <si>
    <t>Background: Children with complex health needs (CCHN) have intersecting medical, behavioral health, and social needs. Unfortunately, fragmentation across health and social services sectors often results in uncoordinated care for CCHN and their families. Objective: The purpose of this article is to describe the creation of a statewide cross-sector partnership, the Children’s Complex Care Coalition of North Carolina, to identify and act on opportunities for system-level improvements in the care of CCHN. Methods: We applied a virtual community engagement approach to form an advisory committee of cross-sector collaborators; systematically identify priorities most important and urgent to collaborators for improving systems of care; and host a series of virtual convenings involving more than 90 attendees from across the state to operationalize collaborator-identified priorities into actionable next steps. Lessons Learned: Key facilitators of success for the Children’s Complex Care Coalition of North Carolina partnership were investing time in building trusting relationships, particularly with families of CCHN, and aligning goals and priorities with existing local and regional efforts. Challenges included incorporating traditionally under-represented perspectives, right-sizing virtual convening attendance and number of topics covered, and navigating technological difficulties in a virtual environment. Conclusions: Health systems can catalyze the formation of cross-sector coalitions and community partnerships to advance complex care. Virtual convenings with interactive activities and participatory structures can be an efficient medium to connect coalition members and elicit actionable recommendations for system-level improvements that address the needs of community members.</t>
  </si>
  <si>
    <t>10.1353/cpr.2023.a900210</t>
  </si>
  <si>
    <t xml:space="preserve"> Pediatrics , Community engagement , complex care , cross-sector partnerships , special health care needs , stakeholder engagement</t>
  </si>
  <si>
    <t>https://www.proquest.com/scholarly-journals/catalyzing-cross-sector-collaboration-lessons/docview/2864292448/se-2?accountid=14549</t>
  </si>
  <si>
    <t>Brass, Jennifer N.;Jock, Janet</t>
  </si>
  <si>
    <t>Public Goods Provision: Is Provider Type Linked to Views of State Legitimacy?</t>
  </si>
  <si>
    <t>According to social and fiscal contract theories, governments provide core social services largely to maintain their legitimacy. But does the state itself have to provide the services? In most developing countries, both nonprofit and for-profit schools and health clinics exist alongside those of the state. However, limited research has measured the relationship among citizens’ use of these services and attitudes about state legitimacy. This paper examines whether nonstate service provision is associated with decreased government legitimacy. We find a negative relationship between the use of for-profit services and state legitimacy, but no clear relationship between nonprofit service provision and legitimacy, even when controlling for satisfaction with services provided. We propose several explanations for why for-profit service provision could affect legitimacy that are not present in nonprofit services.</t>
  </si>
  <si>
    <t>10.1007/s11266-022-00493-4</t>
  </si>
  <si>
    <t xml:space="preserve"> Nonprofits , Public , Legitimacy , Privatization , Service provision , State legitimacy , Kenya</t>
  </si>
  <si>
    <t>https://www.proquest.com/scholarly-journals/public-goods-provision-is-provider-type-linked/docview/2831112749/se-2?accountid=14549</t>
  </si>
  <si>
    <t>Opono, Samuel;Ahimbisibwe, Frank</t>
  </si>
  <si>
    <t>Attitudes of Refugees Towards Integration: The Experience of South Sudanese Refugees in Adjumani District in Uganda</t>
  </si>
  <si>
    <t>The question of how socioeconomic situations in and around refugees’ settlement in Uganda affect their motivation and attitudes towards integration has not been clearly addressed in the literature. To address this gap, this study explores the integration framework, and uses thematic and content analysis to analyse data collected via in-depth interviews and focus group discussions. The study finds that access to socioeconomic factors such as livelihood opportunities and social services, especially education and health, can either motivate and positively affect refugees’ attitudes, or demotivate and negatively affect refugees' attitudes towards integration in the host community. Other motivating factors were family history and success stories of refugees who were successfully integrated in the host community. Suggestions for improving refugee integration included empowerment in vocational skills, access to grants and loans, access to land for agriculture, and access to labour market. These require greater cooperation among different stakeholders, including policy makers, nongovernmental organisations, international organisations, and governments, to coalesce resources and buttress integration of refugees in the host society.</t>
  </si>
  <si>
    <t>10.1007/s12115-023-00858-5</t>
  </si>
  <si>
    <t xml:space="preserve"> Integration , Motivation , Integration , Uganda , Attitude , Refugee , Sudanese refugees , Refugees , Motivation , Attitude , South Sudan , Uganda , Qualitative research , Content analysis , Focus groups , Interviews</t>
  </si>
  <si>
    <t>https://www.proquest.com/scholarly-journals/attitudes-refugees-towards-integration-experience/docview/2828056736/se-2?accountid=14549</t>
  </si>
  <si>
    <t>Abrams, Laura S.;Reed, Taylor A.;Bondoc, Christopher;Acosta, Desiree R.;Murillo, Mary;Barnert, Elizabeth S.</t>
  </si>
  <si>
    <t>“It was there when I came home”: young adults and jail reentry in the context of COVID-19</t>
  </si>
  <si>
    <t>In this study, the authors explore how young adults navigated the dual challenges of the COVID-19 pandemic and jail reentry in a large urban environment. Fifteen young adults (aged 18–25) participated in up to nine monthly semi-structured interviews to discuss their experiences of reentry during the height of the COVID-19 pandemic (i.e., spring and summer 2020). Participants held mixed attitudes and beliefs about COVID-19. Several participants viewed the pandemic as a hoax, while others took the pandemic more seriously, particularly if their friends and family members had contracted the virus. Yet nearly all participants viewed the pandemic as having a relatively minimal impact on their lives compared to the weight of their reentry challenges and probation requirements. Young adults described COVID-19 stay-at-home orders as limiting their exposure to negative influences and facilitating compliance with probation requirements. However, resource closures due to COVID-19, including schools, employment programs, and social services presented barriers to reentry success. The authors draw upon these findings to pose implications for interventions supporting young adult reentry.</t>
  </si>
  <si>
    <t>10.1007/s12103-022-09683-8</t>
  </si>
  <si>
    <t xml:space="preserve"> Reentry , COVID-19 , Atmospheric entry , Prison , JAIL , Pandemic , Young adult , Probation , COVID-19 , Incarceration , Jail , Young adults , Qualitative research , Interviews</t>
  </si>
  <si>
    <t>https://www.proquest.com/scholarly-journals/was-there-when-i-came-home-young-adults-jail/docview/2816239449/se-2?accountid=14549</t>
  </si>
  <si>
    <t>Lu, Lisa C;Ouyang, Derek;Alexis D’Agostino;Diaz, Angelica;Rudman, Sarah L;Ho, Daniel E</t>
  </si>
  <si>
    <t>Integrating social services with disease investigation: A randomized trial of COVID-19 high-touch contact tracing</t>
  </si>
  <si>
    <t>COVID-19 exposed and exacerbated health disparities, and a core challenge has been how to adapt pandemic response and public health in light of these disproportionate health burdens. Responding to this challenge, the County of Santa Clara Public Health Department designed a model of “high-touch” contact tracing that integrated social services with disease investigation, providing continued support and resource linkage for clients from structurally vulnerable communities. We report results from a cluster randomized trial of 5,430 cases from February to May 2021 to assess the ability of high-touch contact tracing to aid with isolation and quarantine. Using individual-level data on resource referral and uptake outcomes, we find that the intervention, randomized assignment to the high-touch program, increased the referral rate to social services by 8.4% (95% confidence interval, 0.8%-15.9%) and the uptake rate by 4.9% (-0.2%-10.0%), with the most pronounced increases in referrals and uptake of food assistance. These findings demonstrate that social services can be effectively combined with contact tracing to better promote health equity, demonstrating a novel path for the future of public health.</t>
  </si>
  <si>
    <t>10.1371/journal.pone.0285752</t>
  </si>
  <si>
    <t xml:space="preserve"> Evidence Based Healthcare , Journal Article</t>
  </si>
  <si>
    <t xml:space="preserve"> Public and occupational health , Health equity , Social services , COVID-19 , Contact tracing , Public health , Community structure , COVID 19 , Behavioral and social aspects of health , California , Health insurance , Instrumental variable analysis , Pandemics</t>
  </si>
  <si>
    <t>https://www.proquest.com/scholarly-journals/integrating-social-services-with-disease/docview/2814337538/se-2?accountid=14549</t>
  </si>
  <si>
    <t>Rocío Muñoz Moreno;Manuela Fernández Borrero;Elena Ferri Fuentevilla;Medina, Fernando Relinque;Aleix Morilla Luchena;Octavio Vázquez Aguado</t>
  </si>
  <si>
    <t>Technologies and social services. An overview of technology use by users of social services</t>
  </si>
  <si>
    <t>Tecnologías y servicios sociales. Panorama del uso de la tecnología por parte de los usuarios de los servicios sociales</t>
  </si>
  <si>
    <t>Information and communication technologies have significantly transformed the way advanced societies interact, produce, deliver services and consume resources. All walks of life are now touched by these technologies. However, compared to other areas of society, digital penetration is much lower in the development of and access to social services. The main objective of this paper was to find out what technological devices are used, how they are used and the way citizens interact with public bodies using technology to deliver social services. This has been part of a wider project on innovation in social services using participative methodologies centred on the development of local Hubs. The findings reveal a digital divide in technology-enabled access to social services that excludes the very people most in need of benefits and support.</t>
  </si>
  <si>
    <t>Resumen: Las tecnologías de la información y la comunicación han transformado significativamente la forma en que las sociedades avanzadas interactúan, producen, prestan servicios y consumen recursos. Hoy en día, todas las esferas de la vida están afectadas por estas tecnologías. Sin embargo, en comparación con otras áreas de la sociedad, la penetración digital es mucho menor en el desarrollo y acceso a los servicios sociales. El objetivo principal de este trabajo fue descubrir qué dispositivos tecnológicos se utilizan, cómo se utilizan y la forma en que los ciudadanos interactúan con los organismos públicos que utilizan la tecnología para prestar servicios sociales. Esto ha sido parte de un proyecto más amplio sobre innovación en servicios sociales utilizando metodologías participativas centradas en el desarrollo de centros locales. Los hallazgos revelan una brecha digital en el acceso a los servicios sociales mediante tecnología que excluye a las personas que más necesitan beneficios y apoyo.</t>
  </si>
  <si>
    <t>10.1371/journal.pone.0284966</t>
  </si>
  <si>
    <t xml:space="preserve"> Internet , Technology , Participation , Social services , Innovation , Educational attainment , Cell phones , Employment , Social communication , Communications , Telecommunications , Public administration</t>
  </si>
  <si>
    <t>https://www.proquest.com/scholarly-journals/technologies-social-services-overview-technology/docview/2809480372/se-2?accountid=14549</t>
  </si>
  <si>
    <t>Sibilla, Marinella;Gorgoni, Antonella</t>
  </si>
  <si>
    <t>Smart welfare and slow digital poverty: the new face of social work</t>
  </si>
  <si>
    <t>Bienestar inteligente y pobreza digital lenta: la nueva cara del trabajo social</t>
  </si>
  <si>
    <t>The arrival of the pandemic which has affected the entire world, in addition to spreading fear due to the initial inability to manage the health crisis, has increased the fluidity and uncertainty in today’s society. The system of social security itself has not only changed its contents, combining primordial material welfare with a relational type of well-being, but also its form. We have gone from the more conventional form of face-to-face relationships to the more innovative methods making us talk about e-welfare with the use of digital technology. If on the one hand the latter has removed the space-time barriers, connoting itself as smart welfare, on the other hand it has generated a digital divide, with the creation of the digitally poor. During the pandemic, schools, health care and social services have had to invent new operational methods on an experimental level by using cutting-edge organisations to meet their new needs. The aim of the article is therefore to shed light on these changes which are taking place by highlighting the operational and ethical implications of digitalisation in order to find a new approach to social work which has been seen as ‘a beacon in the night of the pandemic’.</t>
  </si>
  <si>
    <t>Resumen: La llegada de la pandemia que ha afectado al mundo entero, además de sembrar el miedo por la incapacidad inicial de gestionar la crisis sanitaria, ha aumentado la fluidez y la incertidumbre en la sociedad actual. El propio sistema de seguridad social no solo ha cambiado sus contenidos, combinando un bienestar material primordial con un bienestar de tipo relacional, sino también su forma. Hemos pasado de la forma más convencional de relaciones presenciales a las modalidades más innovadoras que nos hacen hablar de e-bienestar con el uso de la tecnología digital. Si por un lado esta última ha eliminado las barreras espacio-temporales, connotándose como bienestar inteligente, por otro lado ha generado una brecha digital, con la creación de los pobres digitales. Durante la pandemia, las escuelas, la asistencia sanitaria y los servicios sociales han tenido que inventar nuevos métodos operativos a nivel experimental utilizando organizaciones de vanguardia para satisfacer sus nuevas necesidades. El objetivo del artículo es, por tanto, arrojar luz sobre estos cambios que se están produciendo destacando las implicaciones operativas y éticas de la digitalización para encontrar un nuevo enfoque del trabajo social que ha sido visto como "un faro en la noche de la pandemia". Resumen alternativo: SOMMARIO El avance de la pandemia che ha coincidido con el interior del globo, además de difundirse por la incapacidad inicial de gestión de emergencia sanitaria, ha acuido las características de fluidez y de incertezza de la sociedad actual. Lo stesso sistema di protezione sociale ha cambiado no solo i suoi contenuti, affiancando al primordiale benessere materiale (bienestar) un benessere di tipo relazionale (bienestar), ma anche le sue forme. Si è passati da quelle più classiche che richiedevano esclusivamente un rapporto face to face a quelle più innovador che fanno parlare di un e-welfare che contempla l'uso del digitale. Quest'ultimo, se da un lato ha consentito l'abbattimento delle barriere spazio-temporali, connotandosi come smart bienestar, dall'altro, ha generado una brecha digital, facendo nascere il povero digitale. En piena pandemia la scuola, la sanità, il servizio sociale per fronteggiare i bisogni nuovi hanno dovuto inventare modalità operative inedite o agite solo a livello sperimentale da organizzazioni all'avanguardia. Scopo dell'articolo è pertanto quello di porre in luce questi cambiamenti in atto, evidenciando las implicaciones operativas y estéticas del proceso de digitalización para madurar y un nuevo volto del trabajo social que ha representado “un faro en la nueva pandemia”.</t>
  </si>
  <si>
    <t xml:space="preserve"> Smart Welfare e Slow Digital Poverty: il nuovo volto del lavoro sociale</t>
  </si>
  <si>
    <t>10.1080/13691457.2022.2040440</t>
  </si>
  <si>
    <t xml:space="preserve"> Smart welfare , e-welfare , digital poverty , proximity , social work</t>
  </si>
  <si>
    <t>https://www.proquest.com/scholarly-journals/smart-welfare-slow-digital-poverty-new-face/docview/2808764042/se-2?accountid=14549</t>
  </si>
  <si>
    <t>Battle, Andy</t>
  </si>
  <si>
    <t>On the Auction Block: The Garment Industry and the Deindustrialization of New York City</t>
  </si>
  <si>
    <t>Several important studies of New York City's fiscal crisis of the 1970s identify the city's deindustrialization as a key component. The flight of manufacturers from New York fostered a racialized unemployment crisis while eroding the city's tax base, undermining its ability to meet increasing demands for social services, creating incentives for policymakers to focus on real estate development as the motor of the city's political economy, and weakening the institutions, especially labor unions, that had served as bulwarks of the city's unique (by American standards) brand of municipal social democracy. This article explores the roots of deindustrialization in one of New York City's most important industries, the manufacture of clothing. Capital flight, in the form of “runaway shops,” began as early as the teens, when the International Ladies' Garment Workers Union (ILG) established itself through a series of key battles. The handmaiden to runaway shops was the reemergence of contracting, whereby the assembly of garments was disaggregated in terms of time, space, and legal identity. The twin forces of contracting and runaways threatened the existence of the ILG by draining garment work out of its New York City stronghold. I trace efforts to combat it through their culmination in what I call the “New Deal settlement,” a stabilization of the industry across what contemporary analysts called the “New York Production Area.” This settlement, I argue, was at once geographical, political, cultural, and economic. Its goal was to limit competition and establish a new equilibrium in the garment industry, one that could permit manufacturers acceptable profits without resort to the sweatshop. I borrow the notion of a “regulating capital” from the economist Anwar Shaikh to describe these attempts to engineer a reproducible cost structure. As soon as the New Deal settlement emerged, manufacturers began working to collapse it. I trace the dispersion of garment work to places like northeastern Pennsylvania, where manufacturers enlisted the wives and daughters of unemployed anthracite miners to sew their garments. Factory owners, sometimes linked to organized crime, sought to establish a new regulating capital rooted in relationships of domination, protected by authoritarian local governments. When imported garments arrived in the 1950s, a new regulating capital rooted in a worldwide sweatshop economy forced manufacturers to leave Pennsylvania for the US South, the Caribbean, and beyond. In an attempt to link political economy with social history, I stress that the currency of regulating capitals, particularly in labor-intensive industries, is political domination. Throughout, I illustrate these processes with reference to Judy Bond, the blousemaker whose departure for the US South prompted a widely publicized but unsuccessful national boycott led by the ILG. In terms of the historiography of New York City's deindustrialization, this account offers an alternative emphasis to that of Robert Fitch, whose influential account emphasized “a conscious policy” to deindustrialize the city, overseen by the real estate industry. Instead, I show how deindustrialization was rooted in significant ways in the dynamics of competition themselves, shaped at each stage by particular social relationships, state policy, and world politics.</t>
  </si>
  <si>
    <t>10.1017/S0147547922000059</t>
  </si>
  <si>
    <t xml:space="preserve"> Deindustrialization , New York City , New Deal , City , Competition</t>
  </si>
  <si>
    <t>https://www.proquest.com/scholarly-journals/on-auction-block-garment-industry/docview/2876305665/se-2?accountid=14549</t>
  </si>
  <si>
    <t>Xiang, Xiaoping;Wang, Juan;Tian, Guoxiu;Ungar, Michael;Han, Lili</t>
  </si>
  <si>
    <t>Risk, Resilience, and Chinese Youth’s Psychosocial Adjustment: The Role of Social Services</t>
  </si>
  <si>
    <t>Few empirical studies have examined the impact of the universal social services provided to ordinary youth on their resilience and psychosocial adjustment, especially youth from developing countries like China. Based on a sample of 857 high school students between the ages of 13–19 from Beijing, this article examines the pattern of social services provided to Chinese youth and the impact of these services on their resilience and positive or negative psychosocial adjustment (depression, delinquency, prosocial behavior). The results reveal that: (a) Chinese youth generally make very limited use of services but they report moderate satisfaction; (b) both frequency and satisfaction of service use significantly predicts resilience, and resilience significantly predicts lower depression and higher prosocial behavior; (c) resilience fully mediates the relationships between social service frequency/satisfaction and depression/prosocial behavior. The findings give support to the public health model of social services and reveal that building resilience is one mechanism that universal service contributes to youths’ psychosocial adjustment. Future research may further investigate the relationships between social services, resilience and psychosocial adjustment in other geographical areas and time periods of China, and comparative studies between China and other countries may also be useful.</t>
  </si>
  <si>
    <t>10.1080/01488376.2023.2198279</t>
  </si>
  <si>
    <t xml:space="preserve"> Risk , China , Social services , Youth , Resilience , resilience , psychosocial adjustment , social service , Chinese youth</t>
  </si>
  <si>
    <t>https://www.proquest.com/scholarly-journals/risk-resilience-chinese-youth-s-psychosocial/docview/2833383866/se-2?accountid=14549</t>
  </si>
  <si>
    <t>Larasati, Zita Wahyu;Tauchid Komara Yuda;Akbarian, Rifki Syafa'at</t>
  </si>
  <si>
    <t>Digital welfare state and problem arising: an exploration and future research agenda</t>
  </si>
  <si>
    <t>Purpose The penetration of technology and the strengthening of evidence-based policies have paved the way for the automated delivery of social services. This study aims to discuss the inherent risks of this automatization, particularly those associated with the discrimination, exclusion and inequality problem, which the authors package under the theoretical umbrella of a digital welfare state (DWS). Design/methodology/approach This conceptual article reviews the literature on the welfare DWS, with an empirical focus on the recent experience of selected countries from India, Kenya and Sweden. These countries reflect three different types of welfare regimes but are connected by the same digital social risk. The authors’ exploration also includes questions about what this DWS has in common with and how it differs from the previous era. This article illustrates that there has been a very similar trajectory in regards to the development of the DWS and the associated risks in the examined countries. Findings DWS has triggered new social risks (e.g. discrimination, exclusion and inequality in welfare access) that are a result of data breaches experienced by citizens. Further, vulnerable groups in the digital age should be viewed not only as those who lack access to welfare services, such as education, health and employment, but also as those without internet access, without digital skills and excluded from the DWS system. Originality/value The article calls for the development of scholarly research into the DWS in particular and the contemporary one in general. The authors also predict that a critical aspect of the future regime typology rests in the ability to mobilize resources to address contemporary digital risks, as every country is equally vulnerable to them. Overall, this article can be considered to be one of the initial works that focus on cross-national comparison across different meta-welfare regimes.</t>
  </si>
  <si>
    <t>10.1108/IJSSP-05-2022-0122</t>
  </si>
  <si>
    <t xml:space="preserve"> Digital welfare state , Sweden , Welfare , India , Social services , Digital , Welfare state , Agenda , Kenya , Automated decision , Welfare regimes , Digital social risks</t>
  </si>
  <si>
    <t>https://www.proquest.com/scholarly-journals/digital-welfare-state-problem-arising-exploration/docview/2815744205/se-2?accountid=14549</t>
  </si>
  <si>
    <t>ESTHER RAYA DIEZ;FUMANAL, AURELIO LASCORZ</t>
  </si>
  <si>
    <t>Tools for social policy management: the SiSo Scale for measuring situations of social difficulty</t>
  </si>
  <si>
    <t>The design and evaluation of social policies requires information systems that enable social intervention with the people targeted by the programmes and services and that also offer indicators for the follow-up and monitoring of the policies adopted. The article presents the process of validation of a tool for diagnosing situations of social difficulty arising from social exclusion. The scale has been implemented in one of Spain’s seventeen Autonomous Communities and has been selected on the basis of Good Practice under the European Social Fund. Expert judges were consulted for content validity; the metric properties of the scores obtained by the scale were examined and an exploratory factorial analysis (EFA) was performed to study the internal structure. The results show that the scale has adequate levels of content validity, construct validity and internal consistency. The SiSo Scale supplies a synthetic index of Social Position, providing professionals with the technical tools needed to carry out social diagnoses and simultaneously giving valid and reliable information on the social condition of people in a situation of social exclusion, which can guide social policy decision-making.</t>
  </si>
  <si>
    <t>10.1017/S0047279421000684</t>
  </si>
  <si>
    <t xml:space="preserve"> social exclusion , Social exclusion , Social policy , Social position , Validation , Social , diagnosis , social services , information system , evaluation , social intervention</t>
  </si>
  <si>
    <t>https://www.proquest.com/scholarly-journals/tools-social-policy-management-siso-scale/docview/2788503334/se-2?accountid=14549</t>
  </si>
  <si>
    <t>Robertson, Keilondria;Wells, Rebecca</t>
  </si>
  <si>
    <t>Black with ‘Baby Blues’: A Systematic Scoping Review of Programs to Address Postpartum Depression in African American Women</t>
  </si>
  <si>
    <t>Objective  The literature review reports on programs and interventions that address postpartum depression (PPD) in African American women. African American women are at a higher risk of developing PPD compared to white women. The review will highlight and recommend approaches that may render positive outcomes in the future for this population. Methods  A systematic scoping literature review was conducted using Academic Search Complete, CINAHL, APA PsycArticles, APA PsychInfo, PubMed, Social Services Abstracts, and Social Work Abstracts. Keywords used in the search included “postpartum depression,” “African American,” and “interventions OR programs OR therapy OR treatment.” Fourteen studies were selected, analyzed, and included in the review. Results Group psychosocial, individual psychosocial, internet-based, and integrated care interventions were included. While many articles noted within group changes in depression symptoms, fewer studies documented between group differences. Studies that investigated subsamples of “high risk” participants or those that used “culturally tailored” approaches showed promise. Conclusion The literature review yielded some examples of programs/interventions that target postpartum depression in African American women; however, results were mixed. More research is needed to confirm the most effective interventions to address postpartum depression in African American women. Significance The data shows a limited number of public health interventions tailored to address and reduce postpartum depression in this marginalized population. The recommendations included in the review highlight the need for public health professionals to develop programs to support African American women during the postpartum period.</t>
  </si>
  <si>
    <t>10.1007/s10995-023-03589-5</t>
  </si>
  <si>
    <t xml:space="preserve"> Postpartum depression , Woman , Postpartum depression , Depression , Postpartum period , African Americans , Intervention , Mental health , Maternal health , African American women</t>
  </si>
  <si>
    <t>https://www.proquest.com/scholarly-journals/black-with-baby-blues-systematic-scoping-review/docview/2784110877/se-2?accountid=14549</t>
  </si>
  <si>
    <t>McNamara, Jo Ellen;Chen, Emily</t>
  </si>
  <si>
    <t>Proposed Social Drivers Of Health Bonds Offer Promising Improvements But Face Many Challenges To Implementation</t>
  </si>
  <si>
    <t>Social drivers of health (SDH) bonds have been proposed as a way of incentivizing investment in SDH interventions by Medicaid managed care organizations. The success of SDH bonds is predicated on the acceptance of shared responsibilities and resources for corporate and public-sector stakeholders. Underwritten against a Medicaid managed care organization's financial strength and promise to pay, SDH bond proceeds would support social services and investments in interventions that may mitigate social drivers that lead to poor health outcomes, which would in turn lower health care costs for low-to-moderate-income populations in communities of need. This systematic public health approach would tie together community-level benefits with the shared cost of care of participating managed care organizations. The community Reinvestment Act model allows for innovation to meet business needs of health organizations, and cooperative competition can facilitate needed technology improvements for community-based social service organizations.</t>
  </si>
  <si>
    <t>10.1377/hlthaff.2023.00014</t>
  </si>
  <si>
    <t xml:space="preserve"> Community Reinvestment Act , Medicaid , Social</t>
  </si>
  <si>
    <t>https://www.proquest.com/scholarly-journals/proposed-social-drivers-health-bonds-offer/docview/2783996177/se-2?accountid=14549</t>
  </si>
  <si>
    <t>Seivwright, Ami N;Callis, Zoe;Flatau, Paul R</t>
  </si>
  <si>
    <t>Perspectives of socioeconomically disadvantaged parents on their children's coping during COVID‐19: Implications for practice</t>
  </si>
  <si>
    <t>Disruptions caused by COVID‐19 have the potential to create long‐term negative impacts on children's well‐being and development, especially among socioeconomically disadvantaged children. However, we know little about how socioeconomically disadvantaged families are coping with the pandemic, nor the types of support needed. This study presents qualitative analysis of responses to an open‐ended question asking parents how children are coping with the restrictions associated with COVID‐19, to identify areas in which these cohorts can be supported. Four main themes were identified: health concerns, schooling difficulties, social isolation and adjustment to restrictions. Health concerns included exacerbation of pre‐existing health conditions, fear about the virus, difficulty getting children to understand the pandemic and increased sedentary behaviour. Schooling difficulties referred to the challenges of home schooling, which were behavioural (e.g. difficulty concentrating) and logistical (e.g. technology). Social isolation, expressed as missing friends, family and/or institutions was common. Finally, parents expressed that children experienced both positive adjustments to restrictions, such as spending more time with family, and negative adjustments such as increased screen time. Many responses from parents touched on topics across multiple themes, indicating a need for comprehensive, holistic assessment of children's and families' needs in the provision of support services. The content of the themes supports calls for resources to support children and families including increased financial and practical accessibility of social services, physical health and exercise support, mental health support and COVID‐19 communication guides.</t>
  </si>
  <si>
    <t>10.1111/chso.12597</t>
  </si>
  <si>
    <t xml:space="preserve"> children , COVID-19 , Pandemic , Parent , Coping , COVID‐19 , pandemic , parenting , socioeconomic disadvantage , support needs</t>
  </si>
  <si>
    <t>https://www.proquest.com/scholarly-journals/perspectives-socioeconomically-disadvantaged/docview/2770830365/se-2?accountid=14549</t>
  </si>
  <si>
    <t>Ivy Yan Zhao;Holroyd, Eleanor;Garrett, Nick;Neville, Stephen;Wright-st Clair, Valerie A</t>
  </si>
  <si>
    <t>Using Co-design Methods With Chinese Late-Life Immigrants to Translate Mixed-Method Findings to Social Resources</t>
  </si>
  <si>
    <t>Mainland Chinese born in the 1940s–1950s have experienced unique socio-cultural circumstances that have shaped their late-life immigration experiences. Little is known about what this population perceives would reduce their loneliness. This study aimed to investigate the role of co-design in the development of community-based resources/services for ameliorating the loneliness of Chinese late-life immigrants. Eight co-researchers completed three co-design workshops, and two key service providers were consulted. Co-researchers co-designed guidebooks on accessing primary healthcare facilities, social services, aged care facilities, and public transport, which were considered helpful for ameliorating loneliness. Co-housing was co-designed as a concept and regarded as a feasible way of living to strengthen social interactions and reduce loneliness. Providing more public social housing, adding ‘next-bus stop’ announcements, and conducting loneliness screening were recommended at the national level. Our findings affirmed the need to truly listen to the voices of both service end-users and service providers.</t>
  </si>
  <si>
    <t>10.1177/16094069231157704</t>
  </si>
  <si>
    <t xml:space="preserve"> participatory methods , co-design , Chinese , older immigrants , loneliness</t>
  </si>
  <si>
    <t>https://www.proquest.com/scholarly-journals/using-co-design-methods-with-chinese-late-life/docview/2920606700/se-2?accountid=14549</t>
  </si>
  <si>
    <t>Oliver, Brent;Pearl, Catherine;Felix - John, Egbert S;Norris, Deborah;Olaniyan, Folasade J Elizabeth;Samson, Kim;dela Cruz, Aniela;Assselin, Gabriel;Berezowski, Kate;Hayward, Celeste;Van Tassel, Becky;Visser, Floyd</t>
  </si>
  <si>
    <t>Understanding Lived Experiences of Stigma for People Living with HIV: A Community Based Participatory Research Study</t>
  </si>
  <si>
    <t>The goal of this project was to better understand the experiences and impacts of HIV stigma and discrimination on people living with HIV and to co-create knowledge that has the potential to challenge existing stigma within the healthcare, social services, and public policy sectors in the province of Alberta, Canada. We employed community-based participatory research and a mixed methods design (survey methods and qualitative interviews) to address these questions. An online survey was completed by 148 people living with HIV and semi-structured interviews were conducted with an additional 20 participants. The research findings have been conceptualized within a social ecological model. The four main categories that emerged from the data included personal level factors attributed to HIV stigma, interpersonal factors related to HIV stigma, community factors related to HIV stigma, and HIV stigma in systems and institutions. Within each ecological domain we highlight the strengths and coping strategies people living with HIV identified in the study. Results will be of interest to health researchers and HIV service providers.</t>
  </si>
  <si>
    <t>10.46743/2160-3715/2023.5238</t>
  </si>
  <si>
    <t xml:space="preserve"> Discrimination , Qualitative research , Stigma , Community-based participatory research , Qualitative research , Surveys &amp; questionnaires , Interviews , Participatory research , Mixed-methods</t>
  </si>
  <si>
    <t>https://www.proquest.com/scholarly-journals/understanding-lived-experiences-stigma-people/docview/2784149959/se-2?accountid=14549</t>
  </si>
  <si>
    <t>Understanding brokers, intermediaries, and boundary spanners: a multi-sectoral review of strategies, skills, and outcomes</t>
  </si>
  <si>
    <t>Background: Brokers, intermediaries, and boundary spanners (BIBS) bridge research and policy or practice, and can elevate the role of evidence in decision making. However, there is limited integration of the literature across different sectors to understand the strategies that BIBS use, the skills needed to carry out these strategies, and the expected outcomes of these strategies. Aims and objectives: In this review, we characterise the strategies, skills, and outcomes of BIBS across the literature in education, environmental, health and other relevant sectors. Methods: We included 185 conceptual and review papers written in English that included descriptions or conceptualisations of BIBS in the context of knowledge transfer or research use in the education, environmental, health, or other relevant sectors (for example, social services, international development). For each included paper, we extracted and coded information on sector, BIBS strategies, skills, and outcomes. Findings: Our review revealed five strategies used by BIBS that were emphasised in the literature. Specifically, 79.5% of papers mentioned facilitating relationships, 75.7% mentioned disseminating evidence, 56.8% mentioned finding alignment, 48.6% mentioned capacity building, and 37.3% mentioned advising decisions as strategies used by BIBS. Additionally, papers described skills and expected outcomes that were common across these strategies as well as those that were unique to specific strategies. Discussion and conclusions: We discuss implications of these findings for understanding how BIBS interface with knowledge users and producers as well as directions for future research on BIBS and the professionalisation of BIBS roles.</t>
  </si>
  <si>
    <t>10.1332/174426421X16328416007542</t>
  </si>
  <si>
    <t xml:space="preserve"> broker , Outcome , Strategy , Intermediary , Skill , Broker , Science policy , intermediary , boundary spanner , knowledge exchange</t>
  </si>
  <si>
    <t>https://www.proquest.com/scholarly-journals/understanding-brokers-intermediaries-boundary/docview/2772408440/se-2?accountid=14549</t>
  </si>
  <si>
    <t>Leite, Higor;Hodgkinson, Ian R;Volochtchuk, Ana V L</t>
  </si>
  <si>
    <t>New development: Digital social care—the ‘high-tech and low-touch’ transformation in public services</t>
  </si>
  <si>
    <t>Nuevo desarrollo: Asistencia social digital: la transformación de los servicios públicos hacia una mayor tecnología y un menor contacto</t>
  </si>
  <si>
    <t>IMPACT This article introduces new technological developments transforming social care and enabling better care for vulnerable populations. While acknowledging traditional technologies already used in digital social care, the authors move beyond these passive technologies and show the benefits of the next-generation and the generation-after-next assistive technologies in supporting older people and people with disabilities. The reliance of social care on technology comes with challenges, such as cost, technology illiteracy and social workers’ skills. The authors propose further empirical studies to address these challenges, and urge policy-makers, scholars and practitioners to collaborate and develop policy and regulations for new digital social services.</t>
  </si>
  <si>
    <t>Resumen: IMPACTO Este artículo presenta nuevos desarrollos tecnológicos que transforman la atención social y permiten una mejor atención para las poblaciones vulnerables. Si bien reconocen las tecnologías tradicionales que ya se utilizan en la atención social digital, los autores van más allá de estas tecnologías pasivas y muestran los beneficios de la próxima generación y la generación -after-next tecnologías de asistencia para apoyar a las personas mayores y a las personas con discapacidad. La dependencia de la asistencia social en la tecnología conlleva desafíos, como el costo, el analfabetismo tecnológico y las habilidades de los trabajadores sociales. Los autores proponen estudios empíricos adicionales para abordar estos desafíos y Instamos a los responsables políticos, académicos y profesionales a colaborar y desarrollar políticas y regulaciones para los nuevos servicios sociales digitales.</t>
  </si>
  <si>
    <t>10.1080/09540962.2022.2140897</t>
  </si>
  <si>
    <t xml:space="preserve"> Assistive technologies , Disability , Social work , Service , Social services , Old age , Public service , Technology , digital social care , ‘high-tech and low-touch’ service delivery , policy , public services , social care , vulnerable population</t>
  </si>
  <si>
    <t>https://www.proquest.com/scholarly-journals/new-development-digital-social-care-high-tech-low/docview/2772186155/se-2?accountid=14549</t>
  </si>
  <si>
    <t>Charmaine Yun Lin Cheng;Jiang, Nan</t>
  </si>
  <si>
    <t>How Community-Based Eldercare Services Adapt in Response to Covid-19 Restrictions: Evidence from Singapore</t>
  </si>
  <si>
    <t>This study investigated service adaptation strategies that community-based eldercare services (CES) in Singapore adopted in view of the COVID-19 pandemic restrictions. These strategies were also examined for their strengths and challenges. A qualitative study using semi-structured interviews was conducted individually with 11 social service staff from various CES in Singapore. Findings indicated that two main forms of service adaptation emerged: (1) increased engagement with clients and relevant stakeholders, and (2) increased use of telecommunication modalities. Resulting benefits included (1) perceived enhancement of social connectedness and social engagement for service users, and (2) new opportunities for CES to review operations and tap on increased visibility of service users. However, difficulties using telecommunications, resource constraints, and work stressors remain. It is recommended that CES providers implement supportive workplace practices, complement direct service provision with technology, and leverage on opportunities to improve the social environments of community-dwelling older adults.</t>
  </si>
  <si>
    <t>10.1080/01634372.2022.2083282</t>
  </si>
  <si>
    <t xml:space="preserve"> COVID-19 pandemic , Singapore , Social services , Elderly care , COVID-19 , eldercare , older adults , service adaptation , Qualitative research , Interviews</t>
  </si>
  <si>
    <t>https://www.proquest.com/scholarly-journals/how-community-based-eldercare-services-adapt/docview/2771487228/se-2?accountid=14549</t>
  </si>
  <si>
    <t>Leyva-Moral, Juan M.;Castro Ávila, Juliana;Villar, Marta;López, Beti;Adell, Héctor;Meroño, Mercè;Santander, Kevin;Ferrer, Laia;Mesías-Gazmuri, Jocelyn;Astudillo Alonso, Rocío;Rojas Castro, Daniela;Casabona, Jordi;Folch, Cinta</t>
  </si>
  <si>
    <t>Impact of the COVID-19 Health Crisis on Trans Women and Cis Men Sex Workers in Spain</t>
  </si>
  <si>
    <t>The objective of the study was to describe the impact of the COVID-19 pandemic on sex workers in accessing health and social services. A qualitative study was conducted using semi-structured interviews with 29 participants in Barcelona, Spain. Data were analyzed using thematic analysis. Four themes were identified: (1) impact of COVID-19 on physical/mental health, (2) barriers and facilitators to health/social service access, (3) health decision-making, and (4) suggestions for future pandemic situations. Barriers to accessing health services were structural. Non-governmental organization support was the main facilitating factor. A person-centered, intersectional approach is suggested for future practice, considering co-occurring syndemic factors.</t>
  </si>
  <si>
    <t>10.1007/s10508-022-02405-5</t>
  </si>
  <si>
    <t xml:space="preserve"> Sex work , COVID-19 , Determinants of health , Transgender , Trans women , Qualitative research , Social services , COVID-19 , Health , Spain , Sex worker , Qualitative research , Interviews , Y , GenderWatch</t>
  </si>
  <si>
    <t>https://www.proquest.com/scholarly-journals/impact-covid-19-health-crisis-on-trans-women-cis/docview/2770820793/se-2?accountid=14549</t>
  </si>
  <si>
    <t>Herrera-Hernández, Juan Manuel;Gutiérrez-Barroso, Josué</t>
  </si>
  <si>
    <t>Transferencia de conocimiento e innovación social desde la Universidad para la ruptura de la brecha digital desde los servicios sociales</t>
  </si>
  <si>
    <t>El artículo que aquí se presenta es resultado de un proyecto de investigación de transferencia de conocimiento e innovación social desde una corporación local (Ayuntamiento de Candelaria, Tenerife, Canarias), con enfoque transdisciplinar y una intervención online para la inclusión social en los servicios sociales a través de programas de rentas mínimas. El objetivo principal es examinar cómo la evaluación sistemática y basada en evidencias contribuye a mejorar la efectividad de estos programas considerando el diseño, implementación y resultados. En cuanto a la metodología, se aplicó la técnica de la encuesta para analizar aspectos clave como el enfoque multidimensional, la participación activa de los beneficiarios, el enfoque basado en derechos y el enfoque comunitario. Los resultados medidos de las intervenciones aplicadas muestran mejoras y éxito en los programas de rentas mínimas, según la valoración de los participantes a lo largo del proceso. Se observan mejoras en competencias, calidad de vida y acceso a la tecnología. Un aspecto destacado es la superación de la brecha digital, garantizando un acceso universal, asequible, de calidad y no discriminatorio a la tecnología.</t>
  </si>
  <si>
    <t>10.17502/mrcs.v11i2.707</t>
  </si>
  <si>
    <t xml:space="preserve"> pobreza , exclusión , vulnerabilidad , innovación social , transferencia de conocimiento poverty , exclusion , vulnerability , knowledge transfer , innovation</t>
  </si>
  <si>
    <t>https://www.proquest.com/scholarly-journals/transferencia-de-conocimiento-e-innovación-social/docview/2918036595/se-2?accountid=14549</t>
  </si>
  <si>
    <t>Liang, Jiaming;Aranda, Maria P</t>
  </si>
  <si>
    <t>The Use of Telehealth Among People Living With Dementia-Caregiver Dyads During the COVID-19 Pandemic: Scoping Review</t>
  </si>
  <si>
    <t>Background: Telehealth has gained substantial attention during the COVID-19 pandemic, and reimbursement policies in health care settings have increased access to remote modes of care delivery. Telehealth has the potential to mitigate care concerns for people living with dementia and their family caregivers. There is a paucity of knowledge on the performance of telehealth services and user experiences, especially among caregiving dyads during the pandemic. Objective: This study aims to describe the implementation, effectiveness, user experience, and barriers to accessing and using telehealth services for people living with dementia and their caregivers during the COVID-19 pandemic. Methods: Following the PRISMA-ScR (Preferred Reporting Items for Systematic Reviews and Meta-Analyses extension for Scoping Reviews) checklist, we searched 7 databases (PubMed, PsycINFO, AgeLine, CINAHL, Social Services Abstracts, Web of Science, and Scopus) and a web-based search engine (Google Scholar). The inclusion criteria for peer-reviewed English publications from March 2020 to August 2022 consisted of studies related to telehealth services for people living with dementia and their family caregivers and studies conducted during the COVID-19 pandemic. Results: A total of 24 articles (10 quantitative and 14 qualitative studies) from 10 different countries were included. The major findings of the reviewed articles were extracted and organized into the following 4 themes: study design characteristics—strategies were adopted to improve the accessibility and experience of people living with dementia-caregiver dyads; efficacy outcomes of telehealth services—robust evidence is lacking on the comparative effectiveness of in-person services; perceived experiences of people living with dementia and caregivers—most reviewed studies reported positive experiences of using telehealth services and perceived personal and social benefits from their participants; and barriers to accessing and using telehealth services—several barriers related to individuals, infrastructure, and telehealth environments were identified. Conclusions: Although evidence of its effectiveness is still limited, telehealth is widely accepted as a viable alternative to in-person care for high-risk groups, such as people living with dementia and their caregivers. Future research should include expanding digital access for those with limited resources and low technology literacy, adopting randomized controlled trial designs to establish the comparative effectiveness of different modes of service delivery, and increasing the sample diversity.</t>
  </si>
  <si>
    <t>10.2196/45045</t>
  </si>
  <si>
    <t xml:space="preserve"> scoping review , Dementia , COVID-19 , Pandemic , Telehealth , Caregiver , COVID-19 , telehealth , people living with dementia , family caregiver , mobile phone</t>
  </si>
  <si>
    <t>https://www.proquest.com/scholarly-journals/use-telehealth-among-people-living-with-dementia/docview/2917629484/se-2?accountid=14549</t>
  </si>
  <si>
    <t>Crisan, Corina;Van Dijk, Pieter Andrew;Oxley, Jennifer;De Silva, Andrea</t>
  </si>
  <si>
    <t>Mobilising strategic alliances with community organisations to address work-related mental injury: a qualitative study guided by collaboration theory</t>
  </si>
  <si>
    <t>Background A critical policy issue in Australia and worldwide is the escalating rates of work-related mental injury that have been linked to the lack of help-seeking behaviours of at-risk workers. Strategic alliances between community organisations, statutory bodies, and mental health service providers could expand the efficacy and reach of mental health literacy and peer support initiatives that can encourage help-seeking, however, there is limited evidence to support the development of such approaches. This study used a qualitative design based on collaboration theory to explore the factors influencing community organisation leaders’ decisions to provide such initiatives through collaboration with relevant third parties. Methods Repositories of submissions into mental health reviews and publicly available registers in Australia were used to identify twenty-two participant organisations (n = 22), which were categorised according to the International Classification of Non-Profit Organisations (Culture &amp;amp; Recreation, Social Services, and Development &amp;amp; Housing). Eleven of these organisations demonstrated an interest in collaborating with third parties and extending efforts to deliver work-related mental health initiatives through contributions to mental health reviews. Leaders were interviewed to understand differences in perspectives on potential collaborations. Results Organisations that did not make submissions were reluctant to engage in such efforts due to limitations in expertise/capacity, and perceived mission misalignment. Third-party support from statutory bodies and mental health service providers addressing these perceived limitations may improve their confidence, and willingness to engage. Regardless of their category, all considered the benefit of such collaboration included improving the acceptability, approachability, availability, and efficacy of work-related mental health initiatives. Equity was seen as supporting decision-making/leadership, while power imbalance was a barrier. Third-party contributions that could facilitate collaboration included expert support/credibility, administration, formal structures, supportive policy, and joining networks, however, red tape was a challenge. Shared values, vision, practice, and networking were identified as supporting positive communication and interpersonal relations. Conclusion The study establishes that, adequately supported and resourced, community organisations are willing to align strategically with statutory bodies and mental health service providers to use their unique position in the community to deliver work-related mental health literacy and peer support programmes for at-risk workers to improve help-seeking behaviours.</t>
  </si>
  <si>
    <t>10.1186/s12889-023-17170-w</t>
  </si>
  <si>
    <t xml:space="preserve"> Collaboration theory , Qualitative research , Mental health literacy , Peer support , Social services , Collaboration , Work-related mental injury , Prevention , Help-seeking , Community organisations , Strategic alliances , Framework development , Australia</t>
  </si>
  <si>
    <t>https://www.proquest.com/scholarly-journals/mobilising-strategic-alliances-with-community/docview/2902118117/se-2?accountid=14549</t>
  </si>
  <si>
    <t>Charney Weitzman;Perrin, Jan</t>
  </si>
  <si>
    <t>Into the Great Wide Open—From Classroom to Virtual Learning</t>
  </si>
  <si>
    <t>This paper charts the journey from classroom-based training delivery to hybrid and virtual learning opportunities used to overcome the challenges imposed by public health restrictions introduced in response to the COVID-19 pandemic. The public health measures introduced in March 2020 had a significant effect on the ability of the Children First Information and Advice Service (CFIAS), in Tusla, Ireland’s Child and Family Agency, to deliver services. One of the key tools used by the CFIAS to support understanding of responsibilities, and best practice, in child safeguarding by professionals, and within organisations, has been the provision of direct training and information sessions. The introduction of public health restrictions necessitated a complete rethink by the CFIAS on how child safeguarding training and information are delivered. The paper presents an outline of the background and context of child safeguarding in Ireland, followed by a description of some of the challenges experienced by the CFIAS in response to the pandemic public health restrictions. It includes discussion on strategies and solutions considered to overcome these challenges. There is further discussion on the tools and methods eventually used, followed by a reflection on lessons learned by the CFIAS in areas including training delivery and methodology, eLearning, and information provision. The paper provides an analysis of limited qualitative and quantitative data, as well as a reflection on the lived experience of the CFIAS team members responding to the challenges posed during this time period, rather than a preplanned research study on pedagogical approaches in adult learning.</t>
  </si>
  <si>
    <t>10.3390/socsci12110604</t>
  </si>
  <si>
    <t xml:space="preserve"> child safeguarding , training methodology , COVID-19 , digital learning , social services</t>
  </si>
  <si>
    <t>https://www.proquest.com/scholarly-journals/into-great-wide-open-classroom-virtual-learning/docview/2893325727/se-2?accountid=14549</t>
  </si>
  <si>
    <t>Mistry, Hema;Maredza, Mandy;Campbell, Christina;Lois, Noemi</t>
  </si>
  <si>
    <t>Subthreshold micropulse laser versus standard laser for the treatment of central-involving diabetic macular oedema with central retinal thickness of &lt;400µ: a cost-effectiveness analysis from the DIAMONDS trial</t>
  </si>
  <si>
    <t>Objectives To estimate the economic costs, health-related quality-of-life outcomes and cost-effectiveness of subthreshold micropulse laser (SML) versus standard laser (SL) for the treatment of diabetic macular oedema (DMO) with central retinal thickness (CRT) of &amp;lt;400µ. Design An economic evaluation was conducted within a pragmatic, multicentre, randomised clinical trial, DIAbetic Macular Oedema aNd Diode Subthreshold. Setting 18 UK Hospital Eye Services. Participants Adults with diabetes and centre involving DMO with CRT&amp;lt;400µ. Interventions Participants (n=266) were randomised 1:1 to receive SML or SL. Methods The base-case used an intention-to-treat approach conducted from a UK National Health Service (NHS) and personal social services (PSS) perspective. Costs (2019–2020 prices) were collected prospectively over the 2-year follow-up period. A bivariate regression of costs and quality-adjusted life-years (QALYs), with multiple imputation of missing data, was conducted to estimate the incremental cost per QALY gained and the incremental net monetary benefit of SML in comparison to SL. Sensitivity analyses explored uncertainty and heterogeneity in cost-effectiveness estimates. Results One participant in the SL arm withdrew consent for data to be used; data from the remaining 265 participants were included in analyses. Mean (SE) NHS and PSS costs over 24 months were £735.09 (£111.85) in the SML arm vs £1099.70 (£195.40) in the SL arm (p=0.107). Mean (SE) QALY estimates were 1.493 (0.024) vs 1.485 (0.020), respectively (p=0.780), giving an insignificant difference of 0.008 QALYs. The probability SML is cost-effective at a threshold of £20 000 per QALY was 76%. Conclusions There were no statistically significant differences in EQ-5D-5L scores or costs between SML and SL. Given these findings and the fact that SML does not burn the retina, unlike SL and has equivalent efficacy to SL, it may be preferred for the treatment of people with DMO with CRT&amp;lt;400µ. Trial registration numbers ISRCTN17742985 ; NCT03690050 .</t>
  </si>
  <si>
    <t>10.1136/bmjopen-2022-067684</t>
  </si>
  <si>
    <t xml:space="preserve"> ophthalmology , diabetic retinopathy , health economics</t>
  </si>
  <si>
    <t>https://www.proquest.com/scholarly-journals/subthreshold-micropulse-laser-versus-standard/docview/2885214960/se-2?accountid=14549</t>
  </si>
  <si>
    <t>Tyson Singh Kelsall;Palmour, Jake Seaby;Marck, Rory;Withers, A J;Luongo, Nicole;Salem, Kahlied;Sutherland, Cassie;Veark, Jasmine;Lyana Patrick;Bailey, Aaron;Boyd, Jade;Lawrence, Q;Fleury, Mathew;Govorchin, Alya;Crompton, Nathan;Vance, Chris;Edwards, Blake;Swaich, Anmol;Kelsall, Amber;Mannoe, Meenakshi;Larlee, Portia;McDermid, Jenn</t>
  </si>
  <si>
    <t>Situating the Nonprofit Industrial Complex</t>
  </si>
  <si>
    <t>This article centers on the nonprofit landscape in Vancouver, Canada, a city that occupies the territories of the xʷməθkʷəy̓əm (Musqueam), sḵwx̱wú7mesh (Squamish), and səlilwətaɬ (Tsleil-Waututh) nations, which have never been ceded to the colonial occupation of Canada. Vancouver has a competitive nonprofit field, with an estimated 1600+ nonprofits operating within city limits. This descriptive review starts by defining what a nonprofit industrial complex (NPIC) is, then outlines an abbreviated history of the nonprofit sector on the aforementioned lands. The article then explores issues related to colonialism, anti-poor legislation, neoliberal governance, the fusing of the public and private sectors, and the bureaucratization of social movements and care work as mechanisms to uphold the status quo social order and organization of power. Focusing on under-examined issues related to the business imperatives of nonprofit organizations in the sectors of housing, health and social services, community policing, and research, this work challenges the positive default framing of nonprofits and charities. Instead, we contend that Vancouver’s NPIC allows the government and the wealthy to shirk responsibility for deepening health and social inequities, while shaping nonprofits’ revenue-generating objectives and weakening their accountability to the community.</t>
  </si>
  <si>
    <t>10.3390/socsci12100549</t>
  </si>
  <si>
    <t xml:space="preserve"> nonprofit industrial complex , Social movement , Nonprofit organization , Industrial , Industrial complex , Care work , nonprofits , tenancy rights , housing rights , carceral housing , settler colonial , abolitionist social work , abolition , critical social work , social policy</t>
  </si>
  <si>
    <t>https://www.proquest.com/scholarly-journals/situating-nonprofit-industrial-complex/docview/2882800046/se-2?accountid=14549</t>
  </si>
  <si>
    <t>Pérez-Saiz, Leticia;Mireia Ferri Sanz;Ferrando, Maite;Mirian Fernández Salido;Alhambra-Borrás, Tamara;Jorge Garcés Ferrer;Dix, Rachael</t>
  </si>
  <si>
    <t>Health Access, Health Promotion, and Health Self-Management: Barriers When Building Comprehensive Ageing Communities</t>
  </si>
  <si>
    <t>A new intervention model for promoting healthy ageing grounded on integrated value-based care was developed and tested in the city of Valencia (Spain). Its implementation raised relevant barriers for older adults in their access to health, health promotion, and health self-management linked with their health and digital literacy. This new intervention model included several aspects. On the one hand, researchers together with older adults and their informal caregivers participating in the study, designed personalized care plans, based on older adults’ specific needs, to be implemented with the support of a digital solution. On the other hand, researchers and health and social professionals implemented a series of workshops in different locations of the city to encourage a sense of community among participants, reinforcing their trust in the new care model and increasing their adherence. Social activities were at the core of the workshops to understand older people’s interaction with the health and social services provided in the neighborhood. Qualitative and quantitative methods were combined to extract information from older participants on how to engage them as active actors of their health and understand their values and preferences. In the present manuscript, we focus on the qualitative results, which show that after a post-pandemic situation, they were more concerned about social isolation and desired face-to-face contact with their professional care team; however, feelings of loneliness and/or sadness were not considered among the reasons to visit health professionals. Some of the conclusions revealed that the use of technology as a supportive tool is well received but with a stress on its role as “supportive”, and not replacing the close contact with healthcare professionals. Professionals recognized the benefits of this new approach but required more time and incentives to dedicate the effort needed. The main aim of this study was to present these barriers related to health access, health promotion, and health self-management, as well as the actions developed to face them.</t>
  </si>
  <si>
    <t>10.3390/ijerph20196880</t>
  </si>
  <si>
    <t xml:space="preserve"> value-based care , Social isolation , Old age , Community engagement , Health promotion , healthy ageing , frailty , social care , barriers , health promotion , community , digital solution</t>
  </si>
  <si>
    <t>https://www.proquest.com/scholarly-journals/health-access-promotion-self-management-barriers/docview/2876452497/se-2?accountid=14549</t>
  </si>
  <si>
    <t>Bhatt, Sanjai;Shailesh;Shivani Chauhan Barooah</t>
  </si>
  <si>
    <t>World Social Work Day and India</t>
  </si>
  <si>
    <t>The World Social Work Day (WSWD) is celebrated on the third Tuesday of March every year with a specific mission. The origin of this world celebration of social work can be traced to the beginning of the 1980s, but members’ organisations of the International Federation of Social Work voted to establish an International Social Work Day in its 2004 General Meeting in Adelaide. Initially, Social Work Day started as an event to appreciate the work of the United Nations in social work; later, its scope was enlarged. In the Indian context, its significance is many times greater as it is an occasion to celebrate the triumphs of social work, to raise awareness of social services for the future of societies and to guard social justice and human rights. During “Amritkal”, India reaffirms its constitutional commitment to democratic values, human rights and social justice. There is a need to recognise the professionalisation of social welfare services and development practices and primacy of social sector. The National Association of Professional Social Workers in India has initiated celebrating a National Social Work Week (NSSW) from 15th August every year since 2020, which culminates in the celebration of Indian Social Work Day on 21st August every year. NSSW is a week of retrospection, introspection, prospection and reflection.</t>
  </si>
  <si>
    <t xml:space="preserve"> World Social Work Day , Social , Social services , Social work , Human rights , Work , Social justice , Voluntary sector , National Social Work Week , Social Work Profession , Retrospection , Social Change and Development , Well-Being</t>
  </si>
  <si>
    <t>https://www.proquest.com/scholarly-journals/world-social-work-day-india/docview/2872935217/se-2?accountid=14549</t>
  </si>
  <si>
    <t>Koharu Loulou Chayama;Ng, Cara;Fleming, Taylor;Small, Will;Sue, Kimberly L;McNeil, Ryan</t>
  </si>
  <si>
    <t>Housing-based syringe services programs to improve access to safer injecting equipment for people who inject drugs in Vancouver, Canada: a spatially oriented qualitative study</t>
  </si>
  <si>
    <t>Background Housing environments shape injection drug-related risks and harms and thus represent a critical implementation setting for syringe services programs (SSPs). As critical harm reduction measures, SSPs provide safe injecting equipment to people who inject drugs (PWID). Vancouver, Canada, has well-established syringe distribution programs through which PWID have low-threshold access to unlimited syringes and related injecting equipment, including through non-profit operated supportive housing and single-room occupancy hotels. This study examines the role of housing-based SSPs in distributing injecting equipment to PWID in Vancouver. Methods Between January and March 2020, semi-structured, in-depth interviews were conducted in Vancouver with 26 PWID. Interviews were audio-recorded, transcribed, and coded. Salient themes were identified using inductive and deductive approaches. Results Many participants accessed SSPs in housing facilities and expressed preference for these programs over those offered at other locations and through other health and social services. Three major themes emerged to explain this preference. First, most participants injected in the buildings where they resided, and housing-based SSPs made injecting equipment available when and where it was most needed. Second, many participants preferred to avoid carrying syringes outside of the places where they inject due to fears that syringe possession may lead to criminal charges or confiscation of syringes and/or illicit drugs by police. Third, for some participants, anti-drug user stigma and concerns over unwillingly disclosing their drug use hindered access to SSPs outside of housing settings. Programs operated within housing facilities often offered greater client anonymity along with more supportive and less stigmatizing environments, particularly in the presence of peer staff. Conclusion The current study advances understanding of access to injecting equipment in a setting with city-wide syringe distribution programs. Our findings underscore the benefits of housing-based SSPs and encourage the expansion of such services to maximize access to harm reduction supports for PWID.</t>
  </si>
  <si>
    <t>10.1186/s12954-023-00862-2</t>
  </si>
  <si>
    <t xml:space="preserve"> Housing , Qualitative research , Housing , Stigma , Harm reduction , Injection , Injection drug use , People who inject drugs , Syringe services programs</t>
  </si>
  <si>
    <t>https://www.proquest.com/scholarly-journals/housing-based-syringe-services-programs-improve/docview/2865408129/se-2?accountid=14549</t>
  </si>
  <si>
    <t>Gofine, Miriam;Laynor, Gregory;Schoenthaler, Antoinette</t>
  </si>
  <si>
    <t>Characteristics of programmes designed to link community-dwelling older adults in high-income countries from community to clinical sectors: a scoping review protocol</t>
  </si>
  <si>
    <t>Introduction Research on effectively navigating older adults into primary care is urgently needed. Community–clinic linkage models (CCLMs) aim to improve population health by linking the health and community sectors in order to improve patients’ access to healthcare and, ultimately, population health. However, research on community-based points of entry linking adults with untreated medical needs into the healthcare sector is nascent. CCLMs implemented for the general adult population are not necessarily accessible to older adults. Given the recency of the CCLM literature and the seeming rarity of CCLM interventions designed for older adults, it is appropriate to employ scoping review methodology in order to generate a comprehensive review of the available information on this topic. This protocol will inform a scoping review that reviews characteristics of community-based programmes that link older adults with the healthcare sector. Methods and analysis The present protocol was developed as per JBI Evidence Synthesis best practice guidance and reporting items for the development of scoping review protocols. The proposed scoping review will follow Levac and colleagues’ update to Arksey and O’Malley’s scoping review methodology. Healthcare access at the system and individual levels will be operationalised in data extraction and analysis in accordance with Levesque and colleagues’ Conceptual Framework of Access to Health. The protocol complies with Preferred Reporting Items for Systematic Reviews and Meta-Analyses extension for scoping reviews. Beginning in August 2023 or later, citation databases (AgeLine (Ebsco); CINAHL Complete; MEDLINE (PubMed); Scopus Advanced (Elsevier); Social Services Abstracts (ProQuest); Web of Science Core Collection (Clarivate)) and grey literature (Google; American Public Health Association Annual Meeting Conference Proceedings; SIREN Evidence &amp;amp; Resource Library) will be searched. Ethics and dissemination The authors plan to disseminate their findings in conference proceedings and publication in a peer-reviewed journal and deposit extracted data in the Figshare depository. The study does not require Institutional Review Board approval. Registration details Protocol registered in Open Science Framework (DOI https://doi.org/10.17605/OSF.IO/2EF9D ).</t>
  </si>
  <si>
    <t>10.1136/bmjopen-2023-072617</t>
  </si>
  <si>
    <t xml:space="preserve"> Journal Article , Literature Review</t>
  </si>
  <si>
    <t xml:space="preserve"> health services administration &amp; management , Old age , Systematic review , Older , Evidence-based practice , Primary care , health services accessibility , health services for the aged , primary health care , patient navigation , aged , Scoping review , Qualitative research , Evidence synthesis</t>
  </si>
  <si>
    <t>https://www.proquest.com/scholarly-journals/characteristics-programmes-designed-link/docview/2863979781/se-2?accountid=14549</t>
  </si>
  <si>
    <t>Schmitz, L Mesesan;Trusmei, A</t>
  </si>
  <si>
    <t>SOCIAL MEDIA FOR THE GOOD OF THE COMMUNITY</t>
  </si>
  <si>
    <t>Today, social media platforms are widely used by individuals, organizations and companies who want to promote themselves and interact with different audiences. Based on a quantitative content analysis procedure, this research aimed to discover how effectively the NGOs from Brasov county, active in the social services field, use social media platforms to attract community engagement. A total score of effective use was calculated for each NGO. Our findings suggest that nonprofit organizations have low levels of effective social media use.</t>
  </si>
  <si>
    <t>10.31926/but.ssl.2023.16.65.1.8</t>
  </si>
  <si>
    <t xml:space="preserve"> Social , Non-governmental organization , Community engagement , Social media , Social services , Media psychology , Ngos , Medium , Content analysis</t>
  </si>
  <si>
    <t>https://www.proquest.com/scholarly-journals/social-media-good-community/docview/2850276977/se-2?accountid=14549</t>
  </si>
  <si>
    <t>Muñoz-Moreno, Rocío;Relinque-Medina, Fernando;Morilla-Luchena, Aleix;Fernández-Borrero, Manuela A</t>
  </si>
  <si>
    <t>The Social Services Risk Index at Local Level: A Tool for Diagnosis and Decision Making</t>
  </si>
  <si>
    <t>The COVID-19 pandemic has had a decisive impact on our society, generating both direct and indirect effects in a multitude of dimensions, beyond the purely health-related, which have conditioned people’s well-being and quality of life. The social services system has played an essential role in absorbing the consequences of these impacts on the most socially vulnerable population. Analysing the social impacts and monitoring the risks derived from the pandemic can favour the prevention of risk situations, adjust the resources of the social services system to changing social realities and facilitate the strategic decision-making process to mitigate or minimise the impacts of potential socio-annual crises or catastrophes. This article presents a methodological process, based on the HCVRA (Hazards, Capacity Building, Vulnerability, Risk Assessment) disaster management models, designed ad hoc with the aim of identifying, on the one hand, the social impacts of COVID-19 and, on the other hand, the areas with the highest social risk in the post-COVID scenario. The application of this methodological process has made it possible to configure a set of indicators based on public databases, defined by consulting experts and weighted by a panel of stakeholders through a multi-criteria method to obtain a territorialised risk index at the highest level of disaggregation of the available data, based on the dimensions of vulnerability, threat and resilience.</t>
  </si>
  <si>
    <t>10.3390/socsci12070389</t>
  </si>
  <si>
    <t xml:space="preserve"> risk assessment , Emergency management , Risk assessment , Social , COVID-19 , Social services , Threat , Social impact , Disaster management , Vulnerability , Resilience , Service , HCVRA , social services , indicators , stakeholders , COVID-19</t>
  </si>
  <si>
    <t>https://www.proquest.com/scholarly-journals/social-services-risk-index-at-local-level-tool/docview/2843122589/se-2?accountid=14549</t>
  </si>
  <si>
    <t>Hoang, Tiffany;Felner, Jennifer K;Flanigan, Shawn T;Carroll, Megan Welsh</t>
  </si>
  <si>
    <t>Psychological Costs and Administrative Burdens Produce Systemic Service Avoidance among People Experiencing Homelessness</t>
  </si>
  <si>
    <t>How do people experiencing homelessness make decisions about accepting or avoiding social services and health care? The study presented here seeks to answer this question by drawing on remotely-gathered surveys (n=244) and in-depth interviews (n=57) with unhoused people during the first wave of the COVID-19 pandemic. In this paper, we explore service-seeking behaviors and processes to understand how to best support people experiencing homelessness during current and future public health disasters. We find that homelessness services systems are often fragmented, increasing administrative burdens such as learning costs (Herd &amp;amp; Moynihan 2018, 2020) and driving unhoused people away from seeking the support they actually need. Four organizing themes centered on temporary housing, health care and medical racism, precarious employment, and self-preservation became apparent within the broader systems challenges. Findings provide insight into the survival strategies of people experiencing homelessness, including how and why people avoid services. Findings point to systems-level recommendations for better aligning homelessness-serving systems with the actual needs of unhoused people themselves. Lastly, the research approach described here offers lessons learned regarding doing social science research with people experiencing homelessness during public health disasters.</t>
  </si>
  <si>
    <t>10.37808/jhhsa.45.3.4</t>
  </si>
  <si>
    <t xml:space="preserve"> COVID-19 , Homelessness</t>
  </si>
  <si>
    <t>https://www.proquest.com/scholarly-journals/psychological-costs-administrative-burdens/docview/2833248001/se-2?accountid=14549</t>
  </si>
  <si>
    <t>Svob, Connie;Lin, Susan X;Keely Cheslack-Postava;Bresnahan, Michaeline;Goodwin, Renee D;Skokauskas, Norbert;Musa, George J;Hankerson, Sidney H;Dreher, Diane R;Ryan, Megan;Yi-Ju, Hsu;Jonsson-Cohen, Anna-Lena;Hoven, Christina W</t>
  </si>
  <si>
    <t>Religiosity, Mental Health and Substance Use among Black and Hispanic Adults during the First Six Months of the COVID-19 Pandemic in New York City</t>
  </si>
  <si>
    <t>The purpose of this study was to investigate the association between personal religiosity, mental health, and substance use outcomes among Black and Hispanic adults during the first six months of the COVID-19 outbreak in New York City (NYC). Phone interviews were conducted with 441 adults to obtain information on all variables. Participants self-reported race/ethnicity as Black/African American ( n = 108) or Hispanic ( n = 333). Logistic regression were used to examine associations between religiosity, mental health, and substance use. There was a significant inverse association of religiosity and substance use. Religious people had a lower prevalence of drinking alcohol (49.0%) compared to non-religious people (67.1%). Religious people also had substantially lower prevalence of cannabis or other drug use (9.1%) in comparison to non-religious people (31%). After adjusting for age, sex, race/ethnicity, and household income, the association of religiosity with alcohol use and with cannabis/other drug use remained statistically significant. Despite restricted access to in-person religious activities and congregational supports, the findings suggest that religiosity itself may be helpful from a public health perspective, independent of serving as a conduit for other social services.</t>
  </si>
  <si>
    <t>10.3390/ijerph20095632</t>
  </si>
  <si>
    <t xml:space="preserve"> religion/spirituality , Black , Religiosity , Hispanic , COVID-19 , Mental health , Substance , COVID-19 pandemic , substance use , health disparities</t>
  </si>
  <si>
    <t>https://www.proquest.com/scholarly-journals/religiosity-mental-health-substance-use-among/docview/2812407053/se-2?accountid=14549</t>
  </si>
  <si>
    <t>Calzada, Inés;Páez, Virginia;Martínez-Cassinello, Rafael;Hervás, Andrea</t>
  </si>
  <si>
    <t>The Best Welfare Deal: Retirement Migrants as Welfare Maximizers</t>
  </si>
  <si>
    <t>Retirement migration within Europe has increased enormously since the 1990s. It now involves millions of elderly Europeans moving from Central/Northern Europe (UK, Germany, Scandinavia) to Mediterranean countries (Malta, Portugal, Spain) in search of a better quality of life. Most previous research departs from an ethnographic perspective to look at the personal experiences and motivations of retirement migrants. In this paper, we adopt a macro-level perspective to address the use that retirement migrants make of the European framework of social rights. We aim to understand (a) to what extent do retirement migrants living in Spain ask for help from the local Social Services when they enter into dependency? (b) Do retirement migrants engage in strategies to maximize their welfare rights? To answer these questions, we carried out qualitative phone interviews with the coordinators of Social Services that cover 80 (out of 119) of the Spanish municipalities with larger numbers of retirement migrants (more than 30% of elderly residents are foreigners).</t>
  </si>
  <si>
    <t>10.3390/soc13040102</t>
  </si>
  <si>
    <t xml:space="preserve"> retirement migration , Welfare rights , Social services , Old age , Retirement , Spain , Social Services , dependency , social work , elderly care , mobility , intra-European migration</t>
  </si>
  <si>
    <t>https://www.proquest.com/scholarly-journals/best-welfare-deal-retirement-migrants-as/docview/2806594340/se-2?accountid=14549</t>
  </si>
  <si>
    <t>Barbabella, Francesco;Magnusson, Lennart;Boccaletti, Licia;Casu, Giulia;Hlebec, Valentina;Bolko, Irena;Lewis, Feylyn;Hoefman, Renske;Brolin, Rosita;Santini, Sara;Socci, Marco;Barbara D’Amen;de Jong, Yvonne;Bouwman, Tamara;Nynke de Jong;Leu, Agnes;Phelps, Daniel;Guggiari, Elena;Wirth, Alexandra;Morgan, Vicky;Becker, Saul;Hanson, Elizabeth</t>
  </si>
  <si>
    <t>Recruitment of Adolescent Young Carers to a Psychosocial Support Intervention Study in Six European Countries: Lessons Learned from the ME-WE Project</t>
  </si>
  <si>
    <t>Young carers provide a substantial amount of care to family members and support to friends, yet their situation has not been actively addressed in research and policy in many European countries or indeed globally. Awareness of their situation by professionals and among children and young carers themselves remains low overall. Thus, young carers remain a largely hidden group within society. This study reports and analyses the recruitment process in a multi-centre intervention study offering psychosocial support to adolescent young carers (AYCs) aged 15–17 years. A cluster-randomised controlled trial was designed, with recruitment taking place in Italy, the Netherlands, Slovenia, Sweden, Switzerland and the United Kingdom exploiting various channels, including partnerships with schools, health and social services and carers organisations. In total, 478 AYCs were recruited and, after screening failures, withdrawals and initial dropouts, 217 were enrolled and started the intervention. Challenges encountered in reaching, recruiting and retaining AYCs included low levels of awareness among AYCs, a low willingness to participate in study activities, uncertainty about the prevalence of AYCs, a limited school capacity to support the recruitment; COVID-19 spreading in 2020–2021 and related restrictions. Based on this experience, recommendations are put forward for how to better engage AYCs in research.</t>
  </si>
  <si>
    <t>10.3390/ijerph20065074</t>
  </si>
  <si>
    <t xml:space="preserve"> young carers , Young carer , Recruitment , Psychosocial , Europe , Intervention , adolescent young carers , recruitment , co-design , COVID-19 , psychosocial support , cluster-randomised controlled trial , intervention study</t>
  </si>
  <si>
    <t>https://www.proquest.com/scholarly-journals/recruitment-adolescent-young-carers-psychosocial/docview/2791655893/se-2?accountid=14549</t>
  </si>
  <si>
    <t>Zenarolla, Anna</t>
  </si>
  <si>
    <t>National Plan of Recovery and Resilience and Digitalization of Public Administrations: New Opportunities for Old Challenges for Social Work</t>
  </si>
  <si>
    <t>The object of this paper is to encourage contemplation on the opportunities and problems the contemporary digital era presents for social work. Due to the rapid adoption of digitalization in Public Administrations mandated by National Plan of Recovery and Resilience and National Social Plan 2021-2023, it is important to keep in mind a number of theoretic and methodological tenets in order to avoid reducing social service digitalization to a purely technical issue and to make the most of the opportunities it presents for social work in order to successfully adapt to the specific approach and intervention goals. The reflection is based on observations made while monitoring the creation and implementation of the Friuli Venezia Giulia Region's Informational System for Social Services (ISSS) and the digitization of the Cartella Sociale, used by social workers across all the region's social services. The paper highlights the significance of considering ISSS not just as a tool for gathering information describing reality but, more importantly, as a tool for its users to advance their knowledge and build relationships with their client and one another. Due to this, it suggests concentrating the informational tools and systems on social workers' daily tasks and developing them with their direct and ongoing engagement.</t>
  </si>
  <si>
    <t>10.13136/isr.v13i1.612</t>
  </si>
  <si>
    <t xml:space="preserve"> Public administration , Digital transformation , Social work , Social services , Digitalization</t>
  </si>
  <si>
    <t>https://www.proquest.com/scholarly-journals/national-plan-recovery-resilience-digitalization/docview/2778065721/se-2?accountid=14549</t>
  </si>
  <si>
    <t>Klette-Bøhler, Kjetil;Bossy, Dagmara;Hervie, Vyda Mamley</t>
  </si>
  <si>
    <t>How Did Children With Disabilities Experience Education and Social Welfare During Covid-19?</t>
  </si>
  <si>
    <t>Research suggests that children with disabilities have been systemically marginalised during the Covid-19 pandemic as contamination measures complicated some social policies. School closure, quarantine, and the increased use of social media in remote schooling have placed children with disabilities in a vulnerable situation. This article explores the subjective consequences of such processes through the analysis of qualitative interviews with parents who had children with disabilities. To contextualise our analysis, we also draw on expert interviews with bureaucrats and social workers and data from a survey that was sent out to parents who had children with disabilities. Taken together, these data sources provide a rich empirical context to study how the pandemic influenced the access of children with disabilities to education and social services in Norway. We also pay attention to how the pandemic influenced parents’ perception of social welfare in Norway and discuss how issues of race, class, and socio-economic background were reflected in their experiences. Both interview data and survey data were gathered during the pandemic. Conceptually we take inspiration from the capability approach with a particular focus on theoretical work on “conversion factors.” These theoretical perspectives invite us to identify and analyse specific mechanisms that prevented and/or enabled children with disabilities to live a life according to their own visions and values during the pandemic. Through this study of how children with disabilities experienced education and social welfare in Norway during the pandemic, we shed new light on how one of the world’s most advanced welfare states operates during a time of crisis.</t>
  </si>
  <si>
    <t>10.17645/si.v11i1.5896</t>
  </si>
  <si>
    <t xml:space="preserve"> capability , Norway , Education , Disability , Welfare , COVID-19 , children with disability , education , Norway , pandemic , social welfare</t>
  </si>
  <si>
    <t>https://www.proquest.com/scholarly-journals/how-did-children-with-disabilities-experience/docview/2776046426/se-2?accountid=14549</t>
  </si>
  <si>
    <t>Coline van Everdingen;Peerenboom, Peter Bob;Koos van der Velden;Delespaul, Philippe</t>
  </si>
  <si>
    <t>Vital Needs of Dutch Homeless Service Users: Responsiveness of Local Services in the Light of Health Equity</t>
  </si>
  <si>
    <t>Background: Healthcare and social services aim to ensure health equity for all users. Despite ongoing efforts, marginalized populations remain underserved. The Dutch HOP-TR study intends to expand knowledge on how to enable the recovery of homeless service users. Methods: A naturalistic meta-snowball sampling resulted in a representative sample of homeless services (N = 16) and users (N = 436). Interviews collected health and needs from user and professional perspectives in a comprehensive, rights-based ecosystem strategy. We calculated the responsiveness to needs in four domains (mental health, physical health, paid work, and administration). Results: Most service users were males (81%) with a migration background (52%). In addition to physical (78%) and mental health needs (95%), the low education level (89%) and functional illiteracy (57%) resulted in needs related to paid work and administration support. Most had vital needs in three or four domains (77%). The availability of matching care was extremely low. For users with needs in two domains, met needs ranged from 0.6–13.1%. Combined needs (&amp;gt;2 domains) were hardly met. Conclusions: Previous research demonstrated the interdependent character of health needs. This paper uncovers some causes of health inequity. The systematic failure of local services to meet integrating care needs demonstrates the urgency to expand recovery-oriented implementation strategies with health equity in mind.</t>
  </si>
  <si>
    <t>10.3390/ijerph20032546</t>
  </si>
  <si>
    <t xml:space="preserve"> public health policy , Homelessness , Health equity , Responsiveness , Recovery , homelessness , health equity , rights-based ecosystem approach , 3-D recovery</t>
  </si>
  <si>
    <t>https://www.proquest.com/scholarly-journals/vital-needs-dutch-homeless-service-users/docview/2774904140/se-2?accountid=14549</t>
  </si>
  <si>
    <t>Gusdal, Annelie K;Florin, Ulrika;Johansson-Pajala, Rose-Marie;Eklund, Caroline;Fritz, Johanna;Petra von Heideken Wågert</t>
  </si>
  <si>
    <t>Older Adults’ Use of a Research-Based Web Platform for Social Interaction</t>
  </si>
  <si>
    <t>Loneliness and social isolation are triggers for unfavorable changes in older adults’ health and well-being. Information and communication technology (ICT) can be used by older adults to mitigate the negative effects of loneliness and social isolation. However, ICT needs to be customized to the specific needs and conditions of older adults. The aim of this study was to explore older adults’ use of a new, co-designed and research-based web platform for social interaction from the perspectives of older adults, researchers, and social services personnel. The study is an intervention study with a multimethod approach in which 20 older adults used the web platform for social interaction “the Fik@ room” for eight weeks. Quantitative and qualitative data were collected pretest, during the test, and posttest. The Fik@ room met the expectations of those older adults who completed the study. It enabled them to expand their social network and develop new friendships, but their experiences of loneliness were not reduced. The involvement of social services personnel in recruitment and support was important in facilitating older adults’ use of the Fik@ room. Our study contributes knowledge about a new, co-designed and research-based web platform, customized specifically for older adults, which is valuable in guiding the design and delivery of future web platforms for social interaction among older adults.</t>
  </si>
  <si>
    <t>10.3390/healthcare11030408</t>
  </si>
  <si>
    <t xml:space="preserve"> information and communication technology , Older , Old age , Social relation , Loneliness , Web platform , Information and communications technology , loneliness , social isolation , social network , web platform</t>
  </si>
  <si>
    <t>https://www.proquest.com/scholarly-journals/older-adults-use-research-based-web-platform/docview/2774892482/se-2?accountid=14549</t>
  </si>
  <si>
    <t>Sallin, Karl;Evers, Kathinka;Jarbin, Håkan;Joelsson, Lars;Petrovic, Predrag</t>
  </si>
  <si>
    <t>Separation and not residency permit restores function in resignation syndrome: a retrospective cohort study</t>
  </si>
  <si>
    <t>Despite poor treatment results, a family-oriented approach and the securing of residency have been deemed essential to recovery from resignation syndrome (RS). In a retrospective cohort study, we evaluated an alternative method involving environmental therapy, with patients separated from their parents, while actively abstaining from involving the asylum process in treatment. We examined medical records, social services acts, and residential care home acts from 13 individuals treated at Solsidan residential care home between 2005 and 2020. Severity and outcome were assessed with Clinical Global Impression, Severity and Improvement subscales. Thirteen participants were included and out of these nine (69%) recovered, i.e. they very much or much improved. Out of the eight that were separated, all recovered, also, one non-separated recovered. The difference in outcome between subjects separated and not was significant ( p  = 0.007). Moreover, out of the five which received a residency permit during treatment, one recovered whereas four did not. The difference in outcome between subjects granted residency and not was significant ( p  = 0.007). The data revealed three (23%) cases of simulation where parents were suspected to have instigated symptoms. Our evaluation suggests that separation from parents and abstaining from invoking residency permit could be essential components when treating RS. Relying on a family-oriented approach, and residency could even be detrimental to recovery. The examined intervention was successful also in cases of probable malingering by proxy.</t>
  </si>
  <si>
    <t>10.1007/s00787-021-01833-3</t>
  </si>
  <si>
    <t xml:space="preserve"> Apathy , Residency , Resignation , Residential care , Separation , Malingering , Refugees , Family separation , Quantitative research , Cohort study</t>
  </si>
  <si>
    <t>https://www.proquest.com/scholarly-journals/separation-not-residency-permit-restores-function/docview/2774353268/se-2?accountid=14549</t>
  </si>
  <si>
    <t>Tallon, Rachel;Domdom, Joey</t>
  </si>
  <si>
    <t>Faith-based social service practitioners negotiating the secular state service sector: a New Zealand context</t>
  </si>
  <si>
    <t>This opinion piece discusses three aspects that can cause tensions for Christian social service practitioners who work in secular employment. We bring our observations as educators of social service practitioners in the vocational setting. Our specific geographic and historical context of Aotearoa New Zealand adds to the aspects presented. The training of social service workers necessitates covering values and ethical decisions that may be faced in practice. Codes of practice and societal norms may at times, be in conflict with the values held by the practitioner. There is growing awareness that the state in some Western democracies is less secular today and may be entering a post-secular age in which religious pluralism is the norm. How this impacts the Christian practitioner and their training is still under-researched. We add to the discourse by providing a unique context to issues already expressed by others.</t>
  </si>
  <si>
    <t>10.1080/15426432.2022.2111396</t>
  </si>
  <si>
    <t xml:space="preserve"> Christian , Faith-based , Social services , New Zealand , Secularism , Religion , Religious pluralism , values , indigenous , secular , state , training , social service</t>
  </si>
  <si>
    <t>https://www.proquest.com/scholarly-journals/faith-based-social-service-practitioners/docview/2770546761/se-2?accountid=14549</t>
  </si>
  <si>
    <t>Ming Sheng Wang;Ching-Hsuan Lin</t>
  </si>
  <si>
    <t>Barriers to Health and Social Services for Unaccounted-For Female Migrant Workers and Their Undocumented Children with Precarious Status in Taiwan: An Exploratory Study of Stakeholder Perspectives</t>
  </si>
  <si>
    <t>Unaccounted-for migrant workers (UMWs), who have left their employment placement and whose whereabouts are unknown, make up a vulnerable population in Taiwan. The children of UMWs have a particularly precarious status because they are undocumented/stateless, immigrant, and young. Living with this precarious status limits their children’s rights to survival and development. Moreover, services for female UMWs and their undocumented children are underdeveloped. This study explores the accessibility and availability of social services for UMWs and undocumented children, based on interviews with 12 stakeholders from multiple systems, including a local government, a child welfare placement center, a migrant worker detention center, a hospital, a regional religious center, and a foreign country office. Preliminary findings indicate the following: First, UMWs’ rights to healthcare are not preserved, and they experience greater prenatal risks because their illegal status excludes them from universal health coverage. Second, undocumented children’s rights to survival and development are concerning because these children can be placed in residential care without individualized care or environmental stimulation. Third, children’s rights to cultural identity and permanency are uncertain in that repatriation or adoption does not guarantee their future best interests.</t>
  </si>
  <si>
    <t>10.3390/ijerph20020956</t>
  </si>
  <si>
    <t xml:space="preserve"> unaccounted-for migrant workers , Migrant worker , Stakeholder , Migrant , undocumented/stateless children , health , UNCRC</t>
  </si>
  <si>
    <t>https://www.proquest.com/scholarly-journals/barriers-health-social-services-unaccounted/docview/2767227448/se-2?accountid=14549</t>
  </si>
  <si>
    <t>Choroszewicz, Marta;Alastalo, Marja</t>
  </si>
  <si>
    <t>Organisational and professional hierarchies in a data management system: public–private collaborative building of public healthcare and social services in Finland</t>
  </si>
  <si>
    <t>Nordic countries are considered international leaders in producing combinable data on their citizens’ encounters with public institutions, as well as the digitalisation of public services. Public-sector professionals increasingly collaborate with private IT companies in developing data analytics products for cost saving and cost-efficiency. This article presents the results of a two-year ethnographic study of a collaboration between the Knowledge Team of a public-sector organisation and a private-sector IT company for developing and maintaining a data management system in one Finnish regional healthcare and social service organisation. The data management system is defined as a data analytics product that provides management with information about clinical and financial aspects of organisation management. We combine perspectives of science and technology studies and the sociology of professions to situate our research on the data management system as a boundary object within the broader context of professional work. Via our theoretical framework, we examine the negotiation process through which the data management system becomes a boundary object in practice. This process includes not only the accommodation of diverse epistemic cultures but also organisational and professional hierarchies that empower some experts to shape the data management system towards their visions and interests. This article applies the ‘boundary object’ concept to elucidate structural power differentials in public–private partnerships and multi-professional collaborations.</t>
  </si>
  <si>
    <t>10.1080/1369118X.2021.1942952</t>
  </si>
  <si>
    <t xml:space="preserve"> Boundary object , Boundary object , Data hub , Hierarchical organization , data management system , public–private partnership , healthcare and social services , organisational and professional hierarchies</t>
  </si>
  <si>
    <t>https://www.proquest.com/scholarly-journals/organisational-professional-hierarchies-data/docview/2766571176/se-2?accountid=14549</t>
  </si>
  <si>
    <t>Fung, Kwok Kin;Lin, Hung Suet;Chan Yu Cheung</t>
  </si>
  <si>
    <t>Community social work in Hong Kong during COVID-19: Intervention strategies to address social injustices</t>
  </si>
  <si>
    <t>In Hong Kong, professional social workers made their presence felt when they delivered a variety of services at the height of the pandemic. Social workers who were working in community development projects or who had adopted community work approaches have become the major service providers when the availability and accessibility of other types of social services have been seriously impeded. This article reports on a qualitative research study conducted to examine (1) how community social workers have planned and implemented services, (2) their use of information and communication technologies (ICTs), and (3) ideas for addressing injustices in disaster management work.</t>
  </si>
  <si>
    <t>10.1177/00208728221137952</t>
  </si>
  <si>
    <t xml:space="preserve"> Community development , Community service , Disaster management , Social work , Social services , COVID-19 , Information and communications technology , COVID-19 , Hong Kong , information technologies , justice , social work</t>
  </si>
  <si>
    <t>https://www.proquest.com/scholarly-journals/community-social-work-hong-kong-during-covid-19/docview/2764327117/se-2?accountid=14549</t>
  </si>
  <si>
    <t>Goldhammer Hilary;Marc, Linda G;Psihopaidas Demetrios;Chavis, Nicole S;Massaquoi Massah;Cahill, Sean;Rebchook Greg;Reisner Sari;Mayer, Kenneth A;Cohen, Stacy M;Keuroghlian, Alex S</t>
  </si>
  <si>
    <t>HIV Care Continuum Interventions for Transgender Women: A Topical Review</t>
  </si>
  <si>
    <t>Transgender women experience a disproportionate prevalence of HIV and barriers to linkage to care, retention in care, medication adherence, and viral suppression. As part of a national cooperative agreement funded by the Health Resources and Services Administration’s HIV/AIDS Bureau, we searched the literature from January 1, 2010, through June 1, 2020, for English-language articles on interventions designed to improve at least 1 HIV care continuum outcome or address 1 barrier to achieving HIV care continuum outcomes among transgender women diagnosed with HIV in the United States. To be included, articles needed to identify transgender women as a priority population for the intervention. We found 22 interventions, of which 15 reported quantitative or qualitative outcomes and 7 reported study protocols. Recent interventions have incorporated a range of strategies that show promise for addressing pervasive structural and individual barriers rooted in societal and cultural stigma and discrimination against transgender people. Cross-cutting themes found among the interventions included meaningful community participation in the design and implementation of the interventions; culturally affirming programs that serve as a gateway to HIV care and combine gender-affirming care and social services with HIV care; interventions to improve behavioral health outcomes; peer-led counseling, education, and navigation; and technology-based interventions to increase access to care management and online social support. Ongoing studies will further elucidate the efficacy and effectiveness of these interventions, with the goal of reducing disparities in the HIV care continuum and bringing us closer to ending the HIV epidemic among transgender women in the United States.</t>
  </si>
  <si>
    <t>10.1177/00333549211065517</t>
  </si>
  <si>
    <t xml:space="preserve"> HIV infection , Transgender , Barrier , Woman , Intervention , intervention , transgender women , linkage to care , retention in care</t>
  </si>
  <si>
    <t>https://www.proquest.com/scholarly-journals/hiv-care-continuum-interventions-transgender/docview/2747221061/se-2?accountid=14549</t>
  </si>
  <si>
    <t>Burgemeister, Fiona C;Hokke, Stacey;Crawford, Sharinne B;Hackworth, Naomi J;Amir, Lisa H;Nicholson, Jan M</t>
  </si>
  <si>
    <t>Service Provider Attitudes toward Evidence-Based Programs in an Australian Place-Based Initiative: Examining Organisational Roles and Evidence-Supportive Environments</t>
  </si>
  <si>
    <t>Positive service provider attitudes toward evidence-based programs, and evidence-supportive organizational environments are essential for effective implementation in community settings. Few studies have examined whether there are differences in attitudes between managers and providers. This study investigates attitudes toward evidence-based programs across three levels of manager and provider roles in an Australian place-based initiative for children delivered by a heterogenous, multiskilled social services workforce, and investigates whether attitudes are influenced by an evidence-supportive organizational environment. An online survey was conducted between 2018 and 2019, yielding 205 participants: 70 Facilitating Partner managers, 93 Community Partner managers, and 42 direct service providers. Nine attitudes toward evidence-based programs were assessed using multiple linear regression, with an evidence-supportive organizational environment included as a moderating variable. Differences in attitudes were found between the three roles, with direct service providers more likely to be supportive of evidence-based programs compared to Facilitating Partner managers. An evidence-supportive environment was a strong predictor of more positive attitudes, and moderated the effects for Facilitating Partner managers for three measures. This study highlights the importance of positive leadership and supportive organizational environments in social services community settings. Future studies could examine associations between attitudes, organizational environment and effective implementation for this workforce.</t>
  </si>
  <si>
    <t>2022</t>
  </si>
  <si>
    <t>10.1080/01488376.2022.2088950</t>
  </si>
  <si>
    <t xml:space="preserve"> Evidence-based programs , Service provider , Attitude , service provider attitudes , community , place-based , implementation , families , Quantitative research , Surveys &amp; questionnaires , Qualitative research , Regression analysis</t>
  </si>
  <si>
    <t>https://www.proquest.com/scholarly-journals/service-provider-attitudes-toward-evidence-based/docview/2838885637/se-2?accountid=14549</t>
  </si>
  <si>
    <t>Aronowitz, Shoshana V;Carroll, Jennifer J;Hansen, Helena;Jauffret-Roustide, Marie;Parker, Caroline Mary;Suhail-Sindhu, Selena;Albizu-Garcia, Carmen;Alegria, Margarita;Arrendondo, Jaimie;Baldacchino, Alexander;Bluthenthal, Ricky;Bourgois, Philippe;Burraway, Joshua;Jia-shin, Chen;Ekhtiari, Hamed;Elkholy, Hussien;Farhoudian, Ali;Friedman, Joseph;Jordan, Ayana;Kato, Lindsey;Knight, Kelly;Martinez, Carlos;McNeil, Ryan;Murray, Hayley;Namirembe, Sarah;Radfar, Ramin;Roe, Laura;Sarang, Anya;Scherz, China;Joe Tay Wee Teck;Textor, Lauren;Khuat Thi Hai Oanh</t>
  </si>
  <si>
    <t>Substance use policy and practice in the COVID-19 pandemic: Learning from early pandemic responses through internationally comparative field data</t>
  </si>
  <si>
    <t>The COVID-19 pandemic has created an unprecedented natural experiment in drug policy, treatment delivery, and harm reduction strategies by exposing wide variation in public health infrastructures and social safety nets around the world. Using qualitative data including ethnographic methods, questionnaires, and semi-structured interviews with people who use drugs (PWUD) and Delphi-method with experts from field sites spanning 13 different countries, this paper compares national responses to substance use during the first wave of the COVID-19 pandemic. Field data was collected by the Substance Use x COVID-19 (SU x COVID) Data Collaborative, an international network of social scientists, public health scientists, and community health practitioners convened to identify and contextualise health service delivery models and social protections that influence the health and wellbeing of PWUD during COVID-19. Findings suggest that countries with stronger social welfare systems pre-COVID introduced durable interventions targeting structural drivers of health. Countries with fragmented social service infrastructures implemented temporary initiatives for PWUD led by non-governmental organisations. The paper summarises the most successful early pandemic responses seen across countries and ends by calling for greater systemic investments in social protections for PWUD, diversion away from criminal-legal systems toward health interventions, and integrated harm reduction, treatment and recovery supports for PWUD.</t>
  </si>
  <si>
    <t>10.1080/17441692.2022.2129720</t>
  </si>
  <si>
    <t xml:space="preserve"> Harm reduction , Drug policy , Pandemic , Policy , Social services , COVID-19 , Practice , Substance , drug policy , COVID-19 , overdose , substance use</t>
  </si>
  <si>
    <t>https://www.proquest.com/scholarly-journals/substance-use-policy-practice-covid-19-pandemic/docview/2772187616/se-2?accountid=14549</t>
  </si>
  <si>
    <t>Meyer, Harris</t>
  </si>
  <si>
    <t>Networks Of Support Help Patients Navigate Complex Systems</t>
  </si>
  <si>
    <t>The Accountable Health Communities demonstration was the first project by the CMS's Center for Medicare and Medicaid Innovation (CMMI) to test a model for bringing health care providers, payers, and community-based organizations together to address patients' social determinants of health.2 Allina was one of twenty-eight "bridge" organizations located in both big cities and rural areas in twenty-one states that received CMMI funding to act as service hubs. Those organizations included health systems, insurers, health information exchanges, a public health department, academic institutions, and community organizations. Each bridge organization received up to $1.17 million over the course of five years to coordinate the program with a variety of partners, with the goal of determining whether addressing patients' social needs reduced total health costs and care use and improved beneficiary and provider experience. Such efforts have been part of an emerging national effort to establish community collaborations to improve the social, economic, and environmental conditions that are largely responsible for people's health status.4-6 Despite the long-standing recognition of the importance of social drivers of health, the health care system has been slow to refocus on them.3'7 That's due to a variety of factors, including the daunting complexity of addressing social needs, the lingering belief that the health care industry isn't responsible for tackling those issues, the disorganization and underfunding of social services, and the predominant fee-for-service model of paying for discrete medical services rather than for overall health outcomes.</t>
  </si>
  <si>
    <t>10.1377/hlthaff.2022.01386</t>
  </si>
  <si>
    <t xml:space="preserve"> Medicare , Social determinants of health , Health policy , Complex system , Support , Health professional , Medicaid</t>
  </si>
  <si>
    <t>https://www.proquest.com/scholarly-journals/networks-support-help-patients-navigate-complex/docview/2747037322/se-2?accountid=14549</t>
  </si>
  <si>
    <t>Silva, Telmo</t>
  </si>
  <si>
    <t>Broadcasting, through TV, social services information to older persons</t>
  </si>
  <si>
    <t>Purpose &amp;gt; The purpose of this paper is to depict the field trial to evaluate the usability and usefulness of an Interactive TV platform that aims to promote the info-inclusion and quality of life of Portuguese older adults by delivering informative content about public and social services. Design/methodology/approach &amp;gt; The present paper reports the process of a field trial conducted to test an iTV platform’s usability and user experience along with 21 senior users. A high-fidelity prototype was tested with potential users for two weeks to collect data in a “real life” background to gather valuable information to refine the solution according to the target public needs. Findings &amp;gt; The results revealed positive usability levels and overall satisfaction of the users in interacting with the system, yet not stopping them from giving their inputs and feedback. The informative videos sent to the platform were considered adequate, the remote control was simple and caused no problems, the video library and the splash screen were both positively reviewed. Originality/value &amp;gt; This original research offers insights on how valuable is making field trial in the development of an innovative technology regarding this target population. Also, it was possible to understand that older adults want to be informed. Despite this, most of the time, they are unable to find the information efficiently. These results also supported the usefulness of the +TV4E platform.</t>
  </si>
  <si>
    <t>10.1108/WWOP-01-2022-0001</t>
  </si>
  <si>
    <t xml:space="preserve"> Field trial , User experience , Social services , Older , Usability , Usability evaluation , iTV , Older people , Ageing well , User experience</t>
  </si>
  <si>
    <t>https://www.proquest.com/scholarly-journals/broadcasting-through-tv-social-services/docview/2739767253/se-2?accountid=14549</t>
  </si>
  <si>
    <t>Mutebi Henry;Muhwezi Mose;Ntayi, Joseph M;Munene, John C</t>
  </si>
  <si>
    <t>Inter-organisational communication: organisational future orientation, inter-organisational interaction quality and inter-organisational group mechanism</t>
  </si>
  <si>
    <t>The purpose of this study is to investigate the effect of organisational future orientation and interaction quality on inter-organisational communication, and the mediating role of inter-organisational group mechanism on the relationship between organisational future orientation, interaction quality and inter-organisational communication. A questionnaire assessing the experience of organisational future orientation, inter-organisational interaction quality, inter-organisational group mechanism and inter-organisational communication was administered to 101 out of 136 humanitarian organisations delivering social services to refugee settlements in Uganda. The proposed hypotheses were tested using PLS-SEM in the SmartPLS version 3.3.0 for professionals. The paper found that organisational future orientation has a positive impact on inter-organisational communication. Inter-organisational group mechanism partially mediates organisational future orientation and inter-organisational communication whilst it fully mediates the relationship between inter-organisational interaction quality and inter-organisational communication. The findings of this research provide useful insights into the role of inter-organisational group mechanism in boosting the role of organisational future orientation and interaction quality in inter-organisational communication in humanitarian relief delivery. Hence, a high level of inter-organisational group mechanism not only improves inter-organisational communication in humanitarian relief delivery but also enhances the benefits of organisational future orientation and interaction quality for inter-organisational communication. This research is one of the limited studies that investigate the effect of organisation future orientation and interaction quality on inter-organisational group mechanism and inter-organisational communication in humanitarian relief delivery in sub-Saharan Africa.</t>
  </si>
  <si>
    <t>10.1186/s41018-021-00110-x</t>
  </si>
  <si>
    <t xml:space="preserve"> Sub-Saharan Africa</t>
  </si>
  <si>
    <t>https://www.proquest.com/scholarly-journals/inter-organisational-communication-future/docview/2617597097/se-2?accountid=14549</t>
  </si>
  <si>
    <t>Nielsen, Tove Lise, PhD;Naja Benigna Kruse MScOT;Haahr, Anita, PhD;Hjelle, Ellen Gabrielsen, PhD;Bragstad, Line Kildal, PhD;Ana Palmar‐Santos PhD;Maria Victoria Navarta‐Sánchez PhD;Azucena Pedraz‐Marcos PhD;Sandra Bartolomeu Pires MSc;Roberts, Helen C, PhD;Portillo, Mari Carmen, PhD</t>
  </si>
  <si>
    <t>Exploring health and social services in Denmark, Norway, Spain and the United Kingdom for the development of Parkinson's care pathways. A document analysis</t>
  </si>
  <si>
    <t>People with Parkinson's disease (PD) may find it difficult to identify and access the wide number of services they need and are entitled to along their complex PD journey. As part of the project OPTIM‐PARK – Optimisation of community resources and systems of support to enhance the process of living with Parkinson's Disease, document analysis was developed to create overviews of existing resources and systems of support in Denmark, Norway, Spain and the United Kingdom. Documents on community resources, policies, guidelines and professional recommendations were the main sources of information. They were sought systematically at official websites of the public sector (national and regional levels) and websites of non‐governmental organisations and scientific societies; searches were performed in October 2020 and updated in September 2021. A higher‐level cross‐national content analysis integrated all the country‐specific information. Data‐ and concept‐driven coding frames were developed; trial coding and peer review strengthened face validity and reliability. The analysis led to overviews of: (1) Key aims at patient and societal levels. (2) Key elements in form of professional approaches. (3) Community resources. (4) Legally anchored services. In general, clear descriptions of how to implement care pathways and tools to facilitate delivery were missing in the included documents, and pathways and guidelines did not include referral to general social support, social security support or labour and employment support. The results shed light on the complex support systems and resources and can inspire the planning of more comprehensive care pathways for people with PD and other long‐term conditions.</t>
  </si>
  <si>
    <t>10.1111/hsc.13970</t>
  </si>
  <si>
    <t xml:space="preserve"> care pathways , Parkinson's disease , Parkinson , Documentary analysis , chronic disease management , delivery of healthcare , health service research , Parkinson's disease , social welfare</t>
  </si>
  <si>
    <t>https://www.proquest.com/scholarly-journals/exploring-health-social-services-denmark-norway/docview/2754416876/se-2?accountid=14549</t>
  </si>
  <si>
    <t>Murray, Kate E;Musumeci, Chantelle J;Cassidy, Elija</t>
  </si>
  <si>
    <t>Crossing the digital divide: A content analysis of mainstream Australian mental health websites for languages other than English</t>
  </si>
  <si>
    <t>Growth in e‐mental health services in the past decade has been significant, corresponding with rising rates of mental health concerns and amplified by social isolation strategies imposed by the COVID‐19 global pandemic. Governments, mental health services and practitioners have identified this as a significant area for investment and highlight its capacity for widespread reach, prevention and early intervention. At a time of growth and investment, it is critical to evaluate the extent to which online mental health platforms are effective in reaching the diverse populations they aim to serve. The current study used content analysis to evaluate 33 Australian mental health websites receiving government funding for the availability of translated materials and resources for culturally and linguistically diverse people. The websites analysed covered a range of mental health topics and overall had limited translated materials available. Only four websites (12.12%) provided a translation tool and none of the interactive tools offered, such as web chat services, were available in languages other than English. From a total of 1100 subsections across all websites, eight subsections (0.73%) were specifically targeting populations identifying as culturally and linguistically diverse. Strategic reconsideration and investment are required to enhance the capacity of current mental health platforms to engage and support the mental health needs of the diverse communities they intend to serve. The research and its findings can provide a basis for research and reflection within other health and social services as online platforms proliferate.</t>
  </si>
  <si>
    <t>10.1111/hsc.13890</t>
  </si>
  <si>
    <t xml:space="preserve"> Australia , Content analysis , Website , Mental health , Digital divide , diversity issues , health inequalities , language , mental health , mental health services , translation</t>
  </si>
  <si>
    <t>https://www.proquest.com/scholarly-journals/crossing-digital-divide-content-analysis/docview/2754416150/se-2?accountid=14549</t>
  </si>
  <si>
    <t>Gilchrist, Lauren;Sacha Kendall Jamieson;Reem Zeki;Ward, Stephen;Chang, Sungwon;Sullivan, Elizabeth</t>
  </si>
  <si>
    <t>Understanding health and social service accessibility for young people with problematic substance use exiting prison in Australia</t>
  </si>
  <si>
    <t>Incarcerated young people (aged 18–24) with a history of problematic substance use are a particularly vulnerable group, with a higher risk of mortality and return to custody compared to their older counterparts. Yet, there is limited research investigating service accessibility for this population. This study aimed to address this gap by investigating the characteristics of young people exiting prison on the ‘Connections Program’ (Connections) and their access to support services. Connections is a transitional program with a remit to link people with problematic substance use exiting prison in New South Wales, Australia, to health and social services in the community. We used an explanatory sequential mixed methods approach including (1) a retrospective cohort study of young people on Connections ( n &amp;#xa0;=&amp;#xa0;359), utilising self‐reported data collected in a routine pre‐release questionnaire from January 2008 to February 2015 and (2) a qualitative survey with Connections caseworkers ( n &amp;#xa0;=&amp;#xa0;10). In stage one, descriptive statistics were calculated to produce a profile of sociodemographic and health characteristics of young people with problematic substance use exiting prison. In stage two, qualitative data were thematically analysed to explore the accessibility of services to meet young people's needs from the perspective of caseworkers. The study found young people experienced substantially poorer mental health than the general population, and the vast majority had received treatment for a mental health issue (96.5%). Illicit substance use prior to incarceration was common (91.5%). Caseworkers reported substantial barriers to service accessibility in the community related to intersecting social disadvantage and co‐occurring mental distress and substance use. Caseworkers have front‐line knowledge of how gaps and barriers in services impact transition from prison and identified longer‐term case coordination, inter‐agency collaboration and holistic care as vital strategies to support young people in transition from prison to community.</t>
  </si>
  <si>
    <t>10.1111/hsc.13880</t>
  </si>
  <si>
    <t xml:space="preserve"> mental health , Social services , Prison , Comorbidity , Accessibility , Mental health , Imprisonment , Substance , post‐release , prison , re‐entry programs , substance use , transition , young people</t>
  </si>
  <si>
    <t>https://www.proquest.com/scholarly-journals/understanding-health-social-service-accessibility/docview/2754413059/se-2?accountid=14549</t>
  </si>
  <si>
    <t>Altunkaya, James;Craven, Michael;Lambe, Sinéad;Beckley, Ariane;Rosebrock, Laina;Dudley, Robert;Chapman, Kate;Morrison, Anthony;O'Regan, Eileen;Grabey, Jenna;Bergin, Aislinn;Kabir, Thomas;Waite, Felicity;Freeman, Daniel;Leal, José</t>
  </si>
  <si>
    <t>Estimating the Economic Value of Automated Virtual Reality Cognitive Therapy for Treating Agoraphobic Avoidance in Patients With Psychosis: Findings From the gameChange Randomized Controlled Clinical Trial</t>
  </si>
  <si>
    <t>Background: An automated virtual reality cognitive therapy (gameChange) has demonstrated its effectiveness to treat agoraphobia in patients with psychosis, especially for high or severe anxious avoidance. Its economic value to the health care system is not yet established. Objective: In this study, we aimed to estimate the potential economic value of gameChange for the UK National Health Service (NHS) and establish the maximum cost-effective price per patient. Methods: Using data from a randomized controlled trial with 346 patients with psychosis (ISRCTN17308399), we estimated differences in health-related quality of life, health and social care costs, and wider societal costs for patients receiving virtual reality therapy in addition to treatment as usual compared with treatment as usual alone. The maximum cost-effective prices of gameChange were calculated based on UK cost-effectiveness thresholds. The sensitivity of the results to analytical assumptions was tested. Results: Patients allocated to gameChange reported higher quality-adjusted life years (0.008 QALYs, 95% CI –0.010 to 0.026) and lower NHS and social care costs (–£105, 95% CI –£1135 to £924) compared with treatment as usual (£1=US $1.28); however, these differences were not statistically significant. gameChange was estimated to be worth up to £341 per patient from an NHS and social care (NHS and personal social services) perspective or £1967 per patient from a wider societal perspective. In patients with high or severe anxious avoidance, maximum cost-effective prices rose to £877 and £3073 per patient from an NHS and personal social services perspective and societal perspective, respectively. Conclusions: gameChange is a promising, cost-effective intervention for the UK NHS and is particularly valuable for patients with high or severe anxious avoidance. This presents an opportunity to expand cost-effective psychological treatment coverage for a population with significant health needs. Trial Registration: ISRCTN Registry ISRCTN17308399; https://www.isrctn.com/ISRCTN17308399 International Registered Report Identifier (IRRID): RR2-10.1136/bmjopen-2019-031606</t>
  </si>
  <si>
    <t>10.2196/39248</t>
  </si>
  <si>
    <t xml:space="preserve"> gameChange , Cost-effectiveness analysis , Virtual reality therapy , Quality-adjusted life year , Cognitive therapy , Psychosis , Agoraphobia , virtual reality , National Health Service , NHS , cost-effectiveness , economic evaluation , maximum price</t>
  </si>
  <si>
    <t>https://www.proquest.com/scholarly-journals/estimating-economic-value-automated-virtual/docview/2742871628/se-2?accountid=14549</t>
  </si>
  <si>
    <t>Magadlah, Haneen;Cnaan, Ram</t>
  </si>
  <si>
    <t>Muslim volunteers as social services providers during the COVID-19 pandemic in Israel</t>
  </si>
  <si>
    <t>In the early stages of the COVID-19 pandemic, the Israeli government paid little attention to its impact on the Palestinian population. Allocations of state aid under-funded Palestinian communities, and all state communications and public announcements were delivered in Hebrew, effectively excluding native Arabic speakers from vital safety information. In response, Muslim volunteers and organisations filled the service and information gaps created by government neglect. In this article, we describe how Muslim volunteers organised and responded in order to support the Muslim community in Israel. Based on in-depth interviews with 19 volunteers in the early days of the pandemic, we show that their motivation was both religious and political, and firmly grounded in Muslim theology. We describe new services provided by volunteers and show that they were uniquely suited to meet Muslim community needs in the moment.</t>
  </si>
  <si>
    <t>10.1332/204080521X16485716037776</t>
  </si>
  <si>
    <t xml:space="preserve"> COVID-19 pandemic , Muslim community , Pandemic , Israel , Muslims , Social services , COVID-19 , volunteering , Islam , Israel , Palestinian society</t>
  </si>
  <si>
    <t>https://www.proquest.com/scholarly-journals/muslim-volunteers-as-social-services-providers/docview/2730746517/se-2?accountid=14549</t>
  </si>
  <si>
    <t>Radó, Nóra;Girasek, Edmond;Békási, Sándor;Győrffy, Zsuzsa</t>
  </si>
  <si>
    <t>Digital Technology Access and Health-Related Internet Use Among People Experiencing Homelessness in Hungary: Quantitative Survey</t>
  </si>
  <si>
    <t>Background: In recent years, there has been an increase in the use of digital technology for personal health and well-being. Previous research has revealed that these technologies might provide vulnerable populations, including those who are homeless, better access to health services and thus a greater chance of more personalized care. Objective: However, little is known about the relationship between technology and health among people experiencing homelessness in Central and Eastern Europe. This study is part of a series of studies by the Digital Health Research Group at Semmelweis University (Budapest, Hungary) in cooperation with the Hungarian Charity Service of the Order of Malta; it aims to assess the existing technological resources available for the homeless population and their health-related internet use characteristics to set the ground for potential health policy interventions, enabling better access to health services by strengthening the digital components of the existing health care system. Methods: Between April 19, 2021, and August 11, 2021, a total of 662 people from 28 institutions providing social services for people experiencing homelessness in Budapest, Hungary, were surveyed about their access to digital tools and internet use patterns. For selected questions, the responses of a representative sample of the Hungarian population were used for comparison as the reference group. Chi-square tests and logistic regression analyses were performed to identify variables affecting internet use for health-related reasons. Results: The results demonstrated a considerable level of internet use in the homeless population; 52.9% (350/662) of the respondents used the internet frequently compared with 81.3% (1220/1500) of the respondents in the reference group. Among the homeless group, 69.6% (461/662) of the respondents reported mobile phone ownership, and 39.9% (264/662) of the respondents added that it had a smartphone function. Moreover, 11.2% (70/662) of the respondents had already used a health mobile app, and 34.6% (229/662) of the respondents had used the internet for medical purposes. On the basis of these characteristics, we were able to identify a broadly defined, digitally engaged group among people experiencing homelessness (129/662, 19.5%). This subpopulation was inclined to benefit from digitalization related to their personal health. Multivariate analysis demonstrated that internet use for health reasons was more significant for younger respondents, women, those with higher levels of education, and those with no chronic conditions. Conclusions: Although compared with the general population, health-related internet use statistics are lower, our results show that the idea of involving homeless populations in the digital health ecosystem is viable, especially if barriers to access are systematically reduced. The results show that digital health services have great promise as another tool in the hands of community shelters for keeping homeless populations well ingrained in the social infrastructure as well as for disease prevention purposes.</t>
  </si>
  <si>
    <t>10.2196/38729</t>
  </si>
  <si>
    <t xml:space="preserve"> homelessness , Hungary , Homelessness , Digital health , Mobile phone , Digital technology , Digitalization , digital technology , internet , access , internet use , homeless shelter , digital equity , mobile phone</t>
  </si>
  <si>
    <t>https://www.proquest.com/scholarly-journals/digital-technology-access-health-related-internet/docview/2730433830/se-2?accountid=14549</t>
  </si>
  <si>
    <t>Williamson, Heather J;Begay, Andria B;Dunn, Dorothy J;Bacon, Rachel;Remiker, Mark;Garcia, Yolanda E;McCarthy, Michael J;Baldwin, Julie A</t>
  </si>
  <si>
    <t>"We Live on an Island:" Perspectives on Rural Family Caregiving for Adults with Alzheimer's Disease and Related Dementias in the United States</t>
  </si>
  <si>
    <t>As the United States' aging population grows, there will be increased prevalence of individuals living with Alzheimer's Disease and related dementias (ADRD), who largely rely on the support of their family caregivers. Family caregivers residing in rural areas face additional challenges with managing caregiving responsibilities and navigating support services. The purpose of this multilevel phenomenological qualitative study was to explore the assets, unique needs, and resources of rural-residing ADRD caregivers from the caregiver, provider, and policy influencers' perspectives. The study took place between 2019 through 2021 in northern Arizona, a largely rural and geographically vast area home to caregivers from diverse backgrounds. Twenty-seven caregivers to a loved one with ADRD participated in focus groups. Twelve health and social services providers and twelve policy influencers, those involved in leadership positions for aging programs or advocacy groups, completed individual interviews. Caregivers demonstrate many assets which contribute to their ability to manage and cope with their caregiving role. However, caregivers face a series of issues related to their caregiving role and need early and ongoing education regarding ADRD. There is a lack of resources available in rural areas, in particular providers, making it challenging to obtain needed resources necessary to support their loved one with ADRD. Furthermore, there is a need for more providers trained in working with aging adults and those experiencing ADRD, and a need for more culturally relevant resources.</t>
  </si>
  <si>
    <t>10.46743/2160-3715/2022.5193</t>
  </si>
  <si>
    <t xml:space="preserve"> Dementia , Family caregivers , Qualitative research , Rural area , Alzheimer's disease , Qualitative research , Focus groups , Interviews</t>
  </si>
  <si>
    <t>https://www.proquest.com/scholarly-journals/we-live-on-island-perspectives-rural-family/docview/2729972181/se-2?accountid=14549</t>
  </si>
  <si>
    <t>Butler, Stuart M, PhD;Nichols, Len M, PhD</t>
  </si>
  <si>
    <t>Could Health Plan Co-Opetition Boost Action on Social Determinants?</t>
  </si>
  <si>
    <t>Co-opetition in the business world refers to a situation in which competing private firms find it mutually beneficial to cooperate under specific conditions in an effort to jointly finance certain activities for a common purpose that benefits each firm.1 In our view, encouraging health insurers to apply this business approach to community health, where it is generally unfamiliar, may be a key to tackling social determinants of health (SDOH). It is well understood that social services, quality housing, food, and other services are important SDOH. These upstream factors are typically addressed by various communitybased organizations (CBOs), including nonprofit social service organizations and local government agencies, whose effectiveness in improving health hinges on how well CBOs and health insurers coordinate referrals, services, funding, and data. Effective coordination requires a smoothly functioning and adequately financed health and social service ecosystem infrastructure built on local trust among CBOs and between CBOs and clients, as well as managerial competence to track referrals and outcomes. Infrastructure encompasses both information exchanges (e.g., Unite Us, Healthify, findhelp, CIE San Diego)2 and network curators (e.g., community health clinics, Area Agencies on Aging) facilitating contracting and outcome reporting. Less well understood is the reality that both social services and the ecosystem's infrastructure have properties resembling public goods. This means that an investor's competitors and multiple downstream stakeholders can benefit from services and infrastructure without contributing to their cost and cannot easily be prevented from benefiting from others' investments.3 This "free rider" problem discourages investors and helps explain the relative lack of investment in SDOH services and infrastructure in comparison with health care delivery systems; organizations are reluctant to invest if their competitors also benefit.</t>
  </si>
  <si>
    <t xml:space="preserve"> Social determinants of health , Action , Coopetition , Community health , Health policy , Health , Health insurance</t>
  </si>
  <si>
    <t>https://www.proquest.com/scholarly-journals/could-health-plan-co-opetition-boost-action-on/docview/2709982815/se-2?accountid=14549</t>
  </si>
  <si>
    <t>Panda, Sitakanta</t>
  </si>
  <si>
    <t>Does Local Elite Capture Vary by Levels of Political Connections? Evidence from an Indian Public Housing Program</t>
  </si>
  <si>
    <t>Local political connections form an important channel through which elite capture of public welfare&amp;#xa0; programs takes place. However, the levels of connectedness of households with politicians or political executives and how local power hierarchy wields clout differ in degrees and contexts. This aspect—differences in elite capture by varying levels of local political connections—has been under-studied, if not unexplored. We find households connected to local political executives are more likely to obtain a poverty-alleviating public housing program benefit, namely,&amp;#xa0;the erstwhile Indira Awas Yojana (IAY) scheme, than a non-connected household in rural India. Neither connection to a higher-level elected representative (MP/MLA/Zilla Parishad member) nor connection to a local political party official (who is not in any executive power position) nor some party membership of a family person has a significant effect (than local political connections) on IAY provisioning. Understanding how local power hierarchy or elite connections can influence public program targeting has critical policy implications.</t>
  </si>
  <si>
    <t>10.1057/s41287-021-00447-4</t>
  </si>
  <si>
    <t xml:space="preserve"> Housing , India , Public housing , Elite capture , Political connections , Political elite capture , Poverty , India</t>
  </si>
  <si>
    <t>https://www.proquest.com/scholarly-journals/does-local-elite-capture-vary-levels-political/docview/2723294983/se-2?accountid=14549</t>
  </si>
  <si>
    <t>Salovaara, Samuel;Ylönen, Katri</t>
  </si>
  <si>
    <t>Client information systems’ support for case-based social work: experiences of Finnish social workers</t>
  </si>
  <si>
    <t>In recent years, Finland has seen extensive development in the area of social and healthcare information management aimed at harmonizing client information systems (CISs) and ways of documenting client information. The developments aim to support the utilization of recorded information at different levels of service systems, including the level of social work practice. This article investigates the relationship between social work practice and the use of CISs by answering the following question: To what extent do CISs support case-based social work in Finland? Social work is approached as a knowledge-intensive practice in which CISs have become increasingly important for managing case work. The research question is considered in relation to recent national developments in social and healthcare information management. The study uses survey data from a subpopulation of social workers (n&amp;#xa0;=&amp;#xa0;309) working in municipal social services and combines quantitative and qualitative data. The findings reveal that current CISs do not offer sufficient support for case-based social work. Although CISs serve reasonably well for storing and documenting case-based information, they generally serve social workers poorly in terms of providing them with the tools they need to understand cases in their entirety and form comprehensive knowledge for their practice. To provide adequate CISs that support case-based social work, it is necessary to see social workers as active users of information and understand the role of CISs in the knowledge formation process in social work.</t>
  </si>
  <si>
    <t>10.1080/2156857X.2021.1999847</t>
  </si>
  <si>
    <t xml:space="preserve"> Client information system , case-based social work , information management , Finland</t>
  </si>
  <si>
    <t>https://www.proquest.com/scholarly-journals/client-information-systems-support-case-based/docview/2714991869/se-2?accountid=14549</t>
  </si>
  <si>
    <t>Isbanner, Sebastian;Pauline O’Shaughnessy;Steel, David;Wilcock, Scarlet;Carter, Stacy</t>
  </si>
  <si>
    <t>The Adoption of Artificial Intelligence in Health Care and Social Services in Australia: Findings From a Methodologically Innovative National Survey of Values and Attitudes (the AVA-AI Study)</t>
  </si>
  <si>
    <t>Background: Artificial intelligence (AI) for use in health care and social services is rapidly developing, but this has significant ethical, legal, and social implications. Theoretical and conceptual research in AI ethics needs to be complemented with empirical research to understand the values and judgments of members of the public, who will be the ultimate recipients of AI-enabled services. Objective: The aim of the Australian Values and Attitudes on AI (AVA-AI) study was to assess and compare Australians’ general and particular judgments regarding the use of AI, compare Australians’ judgments regarding different health care and social service applications of AI, and determine the attributes of health care and social service AI systems that Australians consider most important. Methods: We conducted a survey of the Australian population using an innovative sampling and weighting methodology involving 2 sample components: one from an omnibus survey using a sample selected using scientific probability sampling methods and one from a nonprobability-sampled web-based panel. The web-based panel sample was calibrated to the omnibus survey sample using behavioral, lifestyle, and sociodemographic variables. Univariate and bivariate analyses were performed. Results: We included weighted responses from 1950 Australians in the web-based panel along with a further 2498 responses from the omnibus survey for a subset of questions. Both weighted samples were sociodemographically well spread. An estimated 60% of Australians support the development of AI in general but, in specific health care scenarios, this diminishes to between 27% and 43% and, for social service scenarios, between 31% and 39%. Although all ethical and social dimensions of AI presented were rated as important, accuracy was consistently the most important and reducing costs the least important. Speed was also consistently lower in importance. In total, 4 in 5 Australians valued continued human contact and discretion in service provision more than any speed, accuracy, or convenience that AI systems might provide. Conclusions: The ethical and social dimensions of AI systems matter to Australians. Most think AI systems should augment rather than replace humans in the provision of both health care and social services. Although expressing broad support for AI, people made finely tuned judgments about the acceptability of particular AI applications with different potential benefits and downsides. Further qualitative research is needed to understand the reasons underpinning these judgments. The participation of ethicists, social scientists, and the public can help guide AI development and implementation, particularly in sensitive and value-laden domains such as health care and social services.</t>
  </si>
  <si>
    <t>10.2196/37611</t>
  </si>
  <si>
    <t xml:space="preserve"> artificial intelligence , Health care , Social services , Attitude , Artificial intelligence , Australia , Value , surveys and questionnaires , consumer health informatics , social welfare , bioethics , social values</t>
  </si>
  <si>
    <t>https://www.proquest.com/scholarly-journals/adoption-artificial-intelligence-health-care/docview/2708677397/se-2?accountid=14549</t>
  </si>
  <si>
    <t>Corburn, Jason;Boggan, DeVone;Muttaqi, Khaalid;Vaughn, Sam</t>
  </si>
  <si>
    <t>Preventing Urban Firearm Homicides during COVID-19: Preliminary Results from Three Cities with the Advance Peace Program</t>
  </si>
  <si>
    <t>The years 2020–2021 during the COVID-19 pandemic witnessed increases in firearm violence in many cities across the USA. We present data from Sacramento, Stockton, and Richmond, California that suggests firearm homicides during the pandemic did not increase in all communities or disproportionately burden the African American community. More specifically, we found that in these cities, there was a 5–52% decrease in gun homicides during the 2020/2021 period compared to the 2018/2019 period for neighborhoods with a gun violence prevention program operating there. We also found a 24–83% reduction in gun homicides in census tracts with &amp;gt; 20% Black populations in Sacramento and Stockton during the 2020/2021 period compared to the 2018/2019 period. In two cities, there was a 15–42% decrease in the number of African American men under 35 years old that were victims of a gun homicide in 2021 compared to 2018. We also found that the gun violence program operating in these cities called Advance Peace interrupted 202 street-level conflicts where guns were present across the three cities in 2020/2021 compared to 178 of the same conflicts in 2018/2019. These interruptions likely saved hundreds of lives and we estimate contributed to between US $65 and $494 million in savings. Advance Peace is a program that engages those at the center of gun violence, frequently young, Black men under 35 years old, and offers them the Peacemaker Fellowship, an intensive, 18-month program of 24/7 mentorship, social services, and life opportunities. The program is delivered by community resident “credible messengers,” who conduct the mentorship and interrupt conflicts in the streets. While these findings are descriptive and preliminary, we know of no other program that was in operation before and during the pandemic in each of these cities that engaged the hard-to-reach but highly influential population at the center of gun violence.</t>
  </si>
  <si>
    <t>10.1007/s11524-022-00660-4</t>
  </si>
  <si>
    <t xml:space="preserve"> Community engagement , COVID-19 , Gun violence , Pandemic , African Americans , Firearm , Homicide</t>
  </si>
  <si>
    <t>https://www.proquest.com/scholarly-journals/preventing-urban-firearm-homicides-during-covid/docview/2699832224/se-2?accountid=14549</t>
  </si>
  <si>
    <t>https://www.proquest.com/scholarly-journals/service-provider-attitudes-toward-evidence-based/docview/2695318891/se-2?accountid=14549</t>
  </si>
  <si>
    <t>Schmid, Jeanette;Bradley, Holly</t>
  </si>
  <si>
    <t>HOW LOCAL SOCIAL SERVICE DELIVERY PANDEMIC LESSONS MIGHT SHAPE POST-COVID REALITIES</t>
  </si>
  <si>
    <t>This contribution considers the ways in which COVID-19 impacted social service delivery in the central Vancouver Island region over 18 months after the declaration of the pandemic. Significant shifts in the external and internal environment were made to accommodate requirements of public health orders, ensure safety in service, and respond to the heightened needs of certain sectors of the population. The impact had a different character for each of six-month tranches studied. Lessons for a post&amp;#xa0;–&amp;#xa0;COVID-19 future include: make micro- to macro-level shifts that allow room for rapid adaptation; facilitate inclusion, especially of those most marginalized; and ensure ongoing reflection. This involves keeping in mind the needs of service users, service providers, and the community.</t>
  </si>
  <si>
    <t>10.7202/1096802ar</t>
  </si>
  <si>
    <t xml:space="preserve"> Social services , Pandemic , COVID-19</t>
  </si>
  <si>
    <t>https://www.proquest.com/scholarly-journals/how-local-social-service-delivery-pandemic/docview/2779516862/se-2?accountid=14549</t>
  </si>
  <si>
    <t>Kendrick, Caterina Tess;MacEntee, Katie;Wilson, Ciann L;Flicker, Sarah</t>
  </si>
  <si>
    <t>Staying safe: how young women who trade sex in Toronto navigate risk and harm reduction</t>
  </si>
  <si>
    <t>Celling Sex was a community-based participatory research project that used a strengths-based approach to explore the agentic harm reduction practices employed by young women who trade sex and learn about their experience accessing health and social services. Fifteen racially diverse young women participated in interviews. They described how they tried to stay safe and advice for others. Each participant also individually made a brief digital video (cellphilm) to tell their story. Participants were invited to a private screening at which cellphilms were screened and common themes identified. The interviews and cellphilms were subsequently coded according to these themes. Participants identified a number of trading risks including: physical risks (unwanted pregnancy, STIs, and violence), social risks (racism and fetishisation), and mental health risks. To mitigate these concerns, participants detailed the harm reduction strategies they used which included use of technology, screening measures, boundary setting, and actively incorporating sexual health protections. Young women who trade sex are keenly aware of the risks inherent in transactional relationships and proactively negotiate and navigate harm reduction strategies in the context of deep systemic barriers. Further intervention may be necessary for them to actualise these strategies and access important forms of health and social support.</t>
  </si>
  <si>
    <t>10.1080/13691058.2021.1900603</t>
  </si>
  <si>
    <t xml:space="preserve"> Transactional sex , Sexual and reproductive health , Harm reduction , Community-based participatory research , Canada , Risk , harm reduction , stigma , youth health , community-based research , trading , Qualitative research , Interviews , Participatory research</t>
  </si>
  <si>
    <t>https://www.proquest.com/scholarly-journals/staying-safe-how-young-women-who-trade-sex/docview/2691145951/se-2?accountid=14549</t>
  </si>
  <si>
    <t>Towers, Ashley E;Navarro, Jordana N;Holt, Thomas J</t>
  </si>
  <si>
    <t>Mapping as Harm Reduction: Using GIS to Map Chatter Associated with Sex Work</t>
  </si>
  <si>
    <t>Although geographic information systems (GIS) are popular tools for investigations and resource deployment/management within law enforcement agencies, the utility of software programs like Esri’s ArcGIS mapping software to identify vulnerable areas or populations to prevent or mitigate the impact of crime is rarely explored within the field. What is even less explored is how online information can be leveraged and mapped to inform practitioners of areas where harm reduction strategies could be deployed. Recognizing this gap in the literature, this investigation explored whether publicly available online chatter by established and potential customers of sex workers could point to areas of targeted outreach before harm occurs. Ultimately, we found that online chatter about accessing sex workers can be mapped to identify vulnerable areas and people. While this study was exploratory and others should build on this idea, this study demonstrated GIS could aid in the prevention of crime by leveraging online information to highlight areas and people at risk for harm.</t>
  </si>
  <si>
    <t>10.1080/15564886.2022.2036660</t>
  </si>
  <si>
    <t xml:space="preserve"> Cybercrime , Sex work , Crime prevention , Harm reduction , geographic information systems , online forums , hot spots , sex work , social services , outreach</t>
  </si>
  <si>
    <t>https://www.proquest.com/scholarly-journals/mapping-as-harm-reduction-using-gis-map-chatter/docview/2677232672/se-2?accountid=14549</t>
  </si>
  <si>
    <t>Koskimäki, Minna;Mikkonen, Kristina;Kääriäinen, Maria;Marja‐Leena Lähteenmäki;Kaunonen, Marja;Salminen, Leena;Koivula, Meeri</t>
  </si>
  <si>
    <t>An empirical model of social and healthcare educators' continuing professional development in Finland</t>
  </si>
  <si>
    <t>The objective of this work was to develop and test an empirical model of social and healthcare educators' continuing professional development. A cross‐sectional survey study design was adopted, and a total of 422 part‐time and full‐time social and healthcare educators from 28 universities of applied sciences and vocational schools in different regions of Finland participated. Data were collected from October to December in 2018. The participants taught in the fields of healthcare, social services, and rehabilitation. The questionnaire included the EduProDe scale and background questions. Confirmatory factor analysis and structural equation modelling were used to develop the model, and its quality was assessed by computing goodness of fit indexes. The main finding was that when educators understand the benefits of continuing professional development, they will recognise their developmental needs and proactively seek support from their superiors. The results obtained provide insight into the preconditions for professional development and offer guidance for the design of future shared development programmes or activities for social and healthcare educators.</t>
  </si>
  <si>
    <t>10.1111/hsc.13473</t>
  </si>
  <si>
    <t xml:space="preserve"> continuing professional development , Social services , Professional development , Rehabilitation , Empirical modelling , Teacher , educator , healthcare , model , social care</t>
  </si>
  <si>
    <t>https://www.proquest.com/scholarly-journals/empirical-model-social-healthcare-educators/docview/2673562872/se-2?accountid=14549</t>
  </si>
  <si>
    <t>CONSIDINE, MARK, Prof;MCGANN, MICHAEL, Dr;BALL, SARAH, Dr;NGUYEN, PHUC, Dr</t>
  </si>
  <si>
    <t>Can Robots Understand Welfare? Exploring Machine Bureaucracies in Welfare-to-Work</t>
  </si>
  <si>
    <t>The exercise of administrative discretion by street-level workers plays a key role in shaping citizens’ access to welfare and employment services. Governance reforms of social services delivery, such as performance-based contracting, have often been driven by attempts to discipline this discretion. In several countries, these forms of market governance are now being eclipsed by new modes of digital governance that seek to reshape the delivery of services using algorithms and machine learning. Australia, a pioneer of marketisation, is one example, proposing to deploy digitalisation to fully automate most of its employment services rather than as a supplement to face-to-face case management. We examine the potential and limits of this project to replace human-to-human with ‘machine bureaucracies’. To what extent are welfare and employment services amenable to digitalisation? What trade-offs are involved? In addressing these questions, we consider the purported benefits of machine bureaucracies in achieving higher levels of efficiency, accountability, and consistency in policy delivery. While recognising the potential benefits of machine bureaucracies for both governments and jobseekers, we argue that trade-offs will be faced between enhancing the efficiency and consistency of services and ensuring that services remain accessible and responsive to highly personalised circumstances.</t>
  </si>
  <si>
    <t>10.1017/S0047279422000174</t>
  </si>
  <si>
    <t xml:space="preserve"> Digitalisation , Machine learning , Bureaucracy , Social work , Australia , Public employment services , Street-level bureaucracy , Machine bureaucracies , Discretion , Governance of activation , Welfare reform , Welfare-to-work , Australia</t>
  </si>
  <si>
    <t>https://www.proquest.com/scholarly-journals/can-robots-understand-welfare-exploring-machine/docview/2673307172/se-2?accountid=14549</t>
  </si>
  <si>
    <t>Sitto, Karabo;Lubinga, Elizabeth;Chiumbu, Sarah;Sobane, Konosoang;Mpofu, Nkosinothando</t>
  </si>
  <si>
    <t>Evaluating South African and Namibian governments’ use of digital media during Covid‐19</t>
  </si>
  <si>
    <t>Governments during the Covid‐19 pandemic in response to the challenge of reaching as many of their citizens as quickly as possible&amp;#xa0;have relied on the use of digital media communication. Various stakeholders, however, have questioned whether strategic use of digital communication by governments has been effective during the Covid‐19 health crisis. We thematically analyzed a public online bi‐country webinar and conducted a netnographic analysis of South African Health Minister Dr. Zweli Mkhize and Namibian Ministry of Health and Social Services Twitter accounts to evaluate the effectiveness of government digital communication during the Covid‐19 pandemic. Stakeholders and social media analysis highlight that government digital communication has lacked engagement, falling short in assisting citizens to understand the effects of the Covid‐19 pandemic. We highlight the shortcomings of governments simply transmitting information on channels built for dialogue,&amp;#xa0;the digital divide limiting reach, as well as how limited engagement opens up opportunities for misinformation.</t>
  </si>
  <si>
    <t>10.1002/wmh3.507</t>
  </si>
  <si>
    <t xml:space="preserve"> Covid‐19 health crisis , Pandemic , Namibia , Digital media , COVID-19 , South Africa , digital media communication , stakeholder engagement , comunicación de medios digitales , crisis de salud de Covid‐19 , participación de las partes interesadas , 数字媒体传播 , 2019冠状病毒病卫生危机 , 利益攸关方参与</t>
  </si>
  <si>
    <t>https://www.proquest.com/scholarly-journals/evaluating-south-african-namibian-governments-use/docview/2678233821/se-2?accountid=14549</t>
  </si>
  <si>
    <t>Deidda, Manuela;Coll-Planas, Laura;Tully, Mark A;Giné-Garriga, Maria;Kee, Frank;Marta Roqué i Figuls;Blackburn, Nicole E;Guerra-Balic, Míriam;Dietrich Rothenbacher;Dallmeier, Dhayana;Caserotti, Paolo;Skjødt, Mathias;McIntosh, Emma</t>
  </si>
  <si>
    <t>Cost-effectiveness of a programme to address sedentary behaviour in older adults: results from the SITLESS RCT</t>
  </si>
  <si>
    <t>Background This study details the within-trial economic evaluation and long-term economic model of SITLESS, a multi-country, three-armed randomized controlled trial comparing a combined intervention of exercise referral schemes (ERS) enhanced by self-management strategies (SMS) against ERS alone and usual care (UC). Methods A cost-utility analysis, conducted from the base-case perspective of the National Health Service and personal and social services, estimated the incremental cost per incremental quality-adjusted life year (QALY) and years in full capability (YFC). A secondary analysis combined the costs with a broad set of outcomes within a cost-consequence framework, from a societal perspective. A Markov-type decision-analytic model was developed to project short-term changes in physical activity to long-term outcomes and costs, over a 5- and 15-year time horizon. Results The results of the within-trial analysis show that SMS+ERS is highly likely to be cost-effective compared to ERS alone (ICER €4270/QALY), but not compared to UC. Participants allocated to the SMS+ERS group also showed an improvement in YFC compared to ERS alone and UC. The long-term analysis revealed that SMS+ERS is likely to be a cost-effective option compared to ERS and UC over a 5-year, but not with a 15-year horizon, being then dominated by ERS alone. Conclusion This research provides new evidence that SMS is a cost-effective add-on to ERS strategies. This economic evaluation informs the case for further, cost-effective, refinement of lifestyle change programmes targeted to older adults, with the aim of ultimately reducing the impact of non-communicable diseases in this population.</t>
  </si>
  <si>
    <t>10.1093/eurpub/ckac017</t>
  </si>
  <si>
    <t>https://www.proquest.com/scholarly-journals/cost-effectiveness-programme-address-sedentary/docview/2675452310/se-2?accountid=14549</t>
  </si>
  <si>
    <t>Wang, Yi-Fen;Ya-Hui, Lee;Jing-Yi, Lu</t>
  </si>
  <si>
    <t>Community-Based Long-Term Care in Taiwan: The Service Experiences of Tier B Centers</t>
  </si>
  <si>
    <t>This qualitative study explored the community-based long-term care in Taiwan, examining the service experiences of Taiwan’s Tier B centers. Semi-structured interviews were conducted with seven Tier B service centers managers. The interview transcripts were analyzed by comparing the participants’ responses to find similarities and inducted into three themes. It was found that the adversities encountered include frequent policy revisions, the lack of systematized training programs, the high turnover rate among service providers, as well as differing perceptions between family members and service providers. They tried to solve problems and suggested policy improvement, including establishing platforms for government-citizen dialogue as well as creating supervision and evaluation mechanisms. Consequently, Tier B service centers benefit the community and the long-term care industry as elderly people can age in place and reduce families’ caregiving burden. Also, the practical experiences provide the real situation of differences between policies, training, and social service promotion. For future research, it is suggested to use this study’s results as a blueprint and conduct a questionnaire survey on all Tier B service centers in the country to understand the overall service outcomes. And propose suggestions for policy revision and formulating training programs for service providers.</t>
  </si>
  <si>
    <t>10.1080/01488376.2022.2050337</t>
  </si>
  <si>
    <t xml:space="preserve"> Long-term care , Community , Social services , Long-term care , Service provider , Taiwan , older adult education , community-based services , Surveys &amp; questionnaires , Qualitative research , Interviews</t>
  </si>
  <si>
    <t>https://www.proquest.com/scholarly-journals/community-based-long-term-care-taiwan-service/docview/2671476457/se-2?accountid=14549</t>
  </si>
  <si>
    <t>Côté-Boileau, Élizabeth;Breton, Mylaine;Rouleau, Linda;Jean-Louis, Denis</t>
  </si>
  <si>
    <t>Appropriating integrated performance management tools in healthcare: a sociomaterial work story</t>
  </si>
  <si>
    <t>Purpose &amp;gt; The purpose of this paper is to explore the appropriation of control rooms based on value-based integrated performance management tools implemented in all publicly funded health organizations in Quebec (Canada) as a form of legitimate sociomaterial work. Design/methodology/approach &amp;gt; Multi-site organizational ethnographic case studies in two Integrated health and social services centers, with narrative process analysis of triangulated qualitative data collected through non-participant observation (163&amp;#xa0;h), individual semi-structured interviews ( N &amp;#xa0;=&amp;#xa0;34), and document review ( N &amp;#xa0;=&amp;#xa0;143). Findings &amp;gt; Three types of legitimate sociomaterial work are accomplished when actors appropriate control rooms: 1) reformulating performance management work; 2) disrupting accountability work and; 3) effecting value-based integrated performance management. Each actor (tools, institutions and people) follows recurrent institutional work-paths: tools consistently engage in disruptive work; institutions consistently engage in maintaining work, and people consistently engage in creation work. The study reveals the potential of performance management tools as “effective integrators” of the technological, managerial, policy and delivery levels of data-driven health system performance and improvement. Practical implications &amp;gt; This paper draws on theoretically informed empirical insights to develop actionable knowledge around how to better design, implement and adapt tool-driven health system change: 1)&amp;#xa0;Packaging the three agents of data-driven system change in health care: tools, institutions, people; 2)&amp;#xa0;Redefining the search for performance in health care in the context of value creation, and; 3) Strengthening clinical and managerial relevance in health performance management practice. Originality/value &amp;gt; The authors aim to stimulate new and original scholarship around the under-theorized concept of sociomaterial work, challenging theoretical, ontological and practical conceptions of work in healthcare organizations and beyond.</t>
  </si>
  <si>
    <t>10.1108/JHOM-01-2021-0014</t>
  </si>
  <si>
    <t xml:space="preserve"> Appropriating , Performance management , Performance management tools , Health care , Sociomaterial work , Organizational research</t>
  </si>
  <si>
    <t>https://www.proquest.com/scholarly-journals/appropriating-integrated-performance-management/docview/2672020299/se-2?accountid=14549</t>
  </si>
  <si>
    <t>Micsinszki, Samantha K;Buettgen, Alexis;Mulvale, Gillian;Moll, Sandra;Wyndham-West, Michelle;Bruce, Emma;Rogerson, Karlie;Murray-Leung, Louise;Fleisig, Robert;Park, Sean;Phoenix, Michelle</t>
  </si>
  <si>
    <t>Creative processes in co-designing a co-design hub: towards system change in health and social services in collaboration with structurally vulnerable populations</t>
  </si>
  <si>
    <t>Background: Co-design is an approach to engaging stakeholders in health and social system change that is rapidly gaining traction, yet there are also questions about the extent to which there is meaningful engagement of structurally vulnerable communities and whether co-design leads to lasting system change. The McMaster University Co-Design Hub with Vulnerable Populations Hub (‘the Hub’) is a three-year interdisciplinary project with the goal of facilitating partnerships, advancing methods of co-design with vulnerable populations, and mobilising knowledge. Aims and objectives: A developmental evaluation approach inspired by experience-based co-design was used to co-produce a theory of change to understand how the co-design process could be used to creatively co-design a co-design hub with structurally vulnerable populations. Methods: Twelve community stakeholders with experience participating in a co-design project were invited to participate in two online visioning events to co-develop the goals, priorities, and objectives of the Hub. Qualitative data were analysed using a thematic content analysis approach. Findings: A theory of change framework was co-developed that outlines a future vision for the Hub and strategies to achieve this, and a visual graphic is presented. Discussion and conclusions: Through critical reflection on the work of the Hub, we focus on the co-creative methods that were applied when co-designing the Hub’s theory of change. Moreover, we illustrate how co-creative processes can be applied to embrace the complexity and vulnerability of all stakeholders and plan for system change with structurally vulnerable populations.</t>
  </si>
  <si>
    <t>10.1332/174426421X16366319768599</t>
  </si>
  <si>
    <t xml:space="preserve"> co-design , Participatory design , Theory of change , Social services , Collaboration , structurally vulnerable populations , developmental evaluation , theory of change</t>
  </si>
  <si>
    <t>https://www.proquest.com/scholarly-journals/creative-processes-co-designing-design-hub/docview/2715833558/se-2?accountid=14549</t>
  </si>
  <si>
    <t>Carrier, Sébastien;Robichaud, Opale;Pierre-Luc Bossé;Farrese, Alexandre;Lambert, Annie</t>
  </si>
  <si>
    <t>New Technologies Supporting the Shift to User-Led Approaches in Social Services: A Study of the Implementation of &lt;i&gt;Baromètre&lt;/i&gt;</t>
  </si>
  <si>
    <t>User-led approaches are increasingly common in the field of social services and call for significant change in social service culture and practices. This research1 aims to study the implementation process of a new technology tool, Baromètre , as a socio-technical tool contributing to a culture shift in social services. We used a qualitative approach and a multiple case method in four implementation practice settings. We carried out individual interviews and focus group interviews with services users and professionals from which we reconstructed case histories. Using the convention theory and logics of action, we identified three types of social compromises that influence conditions of implementation: the inflexion compromise, the scheduling compromise, and the libertarian compromise. The results show us that the use of technology is relevant but cannot be the only vector of change in social work practices.</t>
  </si>
  <si>
    <t>10.1080/15228835.2021.1980933</t>
  </si>
  <si>
    <t xml:space="preserve"> New technologies , personalization in social care services , user-led , culture change , convention theory</t>
  </si>
  <si>
    <t>https://www.proquest.com/scholarly-journals/new-technologies-supporting-shift-user-led/docview/2681644120/se-2?accountid=14549</t>
  </si>
  <si>
    <t>Amanuel Kidane Hagos;Withall, Adrienne;Ginnivan, Natasha Ann;Snoyman, Phillip;Butler, Tony</t>
  </si>
  <si>
    <t>Barriers and enablers to health and social services for older prisoners transitioning to community</t>
  </si>
  <si>
    <t>Purpose &amp;gt; When properly designed and implemented, prison-to-community transition programs targeting older prisoners could potentially save resources, reduce reoffending rates and contribute to improved public protection and safety. However, older prisoners transitioning to community are often neglected and overlooked, and thus, interventions targeted to address their needs are limited. The purpose of this study was to identify barriers and enablers to health and social services for older prisoners transitioning to community. Design/methodology/approach &amp;gt; A qualitative study was conducted using focus group discussions with corrections officers, community corrections officers and parole officers ( n = 32) in four correctional centres, two community corrections offices (CCOs) and one parole unit in New South Wales (NSW) in 2019. The authors used thematic analysis to analyse the findings. Findings &amp;gt; The study identified three main themes relating to barriers and enablers: organisational, social and economic and individual and family and seven sub-themes: planning the transition, communication, assisting prisoners, transition programs, officers’ knowledge and scope of work, social and economic issues and offenders’ conditions Research limitations/implications &amp;gt; The processes required to ensure effective prison-to-community transition of older prisoners are not well-developed suggesting the need for more systemic and organised mechanisms. Implications of the barriers and enablers for policy, research and practice are discussed. Originality/value &amp;gt; This study identified a composite of barriers and enablers to health and social services for older prisoners in NSW prisons and CCOs.</t>
  </si>
  <si>
    <t>10.1108/IJPH-08-2021-0088</t>
  </si>
  <si>
    <t xml:space="preserve"> Older prisoners , Social services , Barrier , Older prisoners , Prisoner , Health and social services , Barriers and enablers , Prison-to-community transition , Offender health , Housing , Correctional healthcare , Elderly prisoners , Post-release care , Qualitative research</t>
  </si>
  <si>
    <t>https://www.proquest.com/scholarly-journals/barriers-enablers-health-social-services-older/docview/2671607929/se-2?accountid=14549</t>
  </si>
  <si>
    <t>Ranerup Agneta;Henriksen, Helle Zinner</t>
  </si>
  <si>
    <t>Digital Discretion: Unpacking Human and Technological Agency in Automated Decision Making in Sweden’s Social Services</t>
  </si>
  <si>
    <t>The introduction of robotic process automation (RPA) into the public sector has changed civil servants’ daily life and practices. One of these central practices in the public sector is discretion. The shift to a digital mode of discretion calls for an understanding of the new situation. This article presents an empirical case where automated decision making driven by RPA has been implemented in social services in Sweden. It focuses on the aspirational values and effects of the RPA in social services. Context, task, and activities are captured by a detailed analysis of humans and technology. This research finds that digitalization in social services has a positive effect on civil servants’ discretionary practices mainly in terms of their ethical, democratic, and professional values. The long-term effects and the influence on fair and uniform decision making also merit future research. In addition, the article finds that a human–technology hybrid actor redefines social assistance practices. Simplifications are needed to unpack the automated decision-making process because of the technological and theoretical complexities.</t>
  </si>
  <si>
    <t>10.1177/0894439320980434</t>
  </si>
  <si>
    <t xml:space="preserve"> discretion , Public sector , Civil service , Social services , Automated decision-making , Digitalization , Robotic process automation , automated decision making , robotic process automation , social work , actor-network theory</t>
  </si>
  <si>
    <t>https://www.proquest.com/scholarly-journals/digital-discretion-unpacking-human-technological/docview/2651992440/se-2?accountid=14549</t>
  </si>
  <si>
    <t>Dickins, Marissa;Johnstone, Georgina;Renehan, Emma;Lowthian, Judy;Ogrin, Rajna</t>
  </si>
  <si>
    <t>The barriers and enablers to service access for older women living alone in Australia</t>
  </si>
  <si>
    <t>Older women living alone are at risk of being socially and financially disadvantaged, which impacts their wellbeing. Currently there is a significant gap in knowledge relating to older women living alone. This study aimed to identify the barriers and enablers to service access in this group. We undertook a qualitative study comprising semi-structured interviews in metropolitan Melbourne, Australia. Thematic analysis was conducted to elucidate key themes. Thirty-seven women were interviewed between May and August 2017. Six key themes were identified: financial; mental and emotional health; mobility and ability; transport; social connections; and knowledge. Access issues for older women living alone are multifaceted and interconnected. Barriers and enablers to service access, as well as their intersections with gender and living situation, should be considered in service design and re-design.</t>
  </si>
  <si>
    <t>10.1017/S0144686X20001245</t>
  </si>
  <si>
    <t xml:space="preserve"> women , qualitative research methods , social services , inequity , Barrier , Older , Older Women , Australia , Access , Qualitative research , Interviews</t>
  </si>
  <si>
    <t>https://www.proquest.com/scholarly-journals/barriers-enablers-service-access-older-women/docview/2635431673/se-2?accountid=14549</t>
  </si>
  <si>
    <t>Balková Miluše</t>
  </si>
  <si>
    <t>A Qualitative Study of the Experience of Peer Workers in the Czech Republic</t>
  </si>
  <si>
    <t>The study deals with the employment of people diagnosed with mental illness in the position of peer worker. The aim is to demonstrate through semi-structured interviews the involvement of peer workers in the social services for people diagnosed with mental illness and to identify the influences that affect the success of peer workers involvement in services. The results of the interviews were divided into two categories (Position Specifics, Ethical Aspects) and four subcategories (Professionalism, Risk Moments, Stigmatization, Shared Values) using the Coding Method. The individual subcategories were further subdivided in detail. The results show that the most negative influence on the successful involvement of peer workers is the unclear definition of the job role and responsibilities and further, from an ethical point of view, it is the fear of subsequent labelling (stigmatization) in the search for a new job. A positive ethical influence is the sharing of social values (hope, recovery, friendship, sharing, etc.), which supports the peer worker. The study could help anchor the role in practice and could be the basis for further research in human resources management, social work and management.</t>
  </si>
  <si>
    <t>10.1007/s10597-021-00832-7</t>
  </si>
  <si>
    <t xml:space="preserve"> Peer worker , Social work , Employment , Social services , Qualitative research , Peer , Mental disorder , Workforce , Social services , Mental illness , Human resources , Management , Qualitative research , Interviews</t>
  </si>
  <si>
    <t>https://www.proquest.com/scholarly-journals/qualitative-study-experience-peer-workers-czech/docview/2631380841/se-2?accountid=14549</t>
  </si>
  <si>
    <t>Engaging peer consultants in mental health services: Narrative research</t>
  </si>
  <si>
    <t>Aims: The text deals with the specifics of the new job position of peer consultant in mental health services. The aim is to describe, through a literature search, the involvement of people with mental illness in the position of peer consultant in social services and to identify possible ethical aspects associated with this position. Theoretical background: The problem is viewed from the perspective of the service provider. The involvement of people with experience of mental illness (so-called peer consultants) in mental health services is still a little-known issue. These individuals use their experience of the disease to work with service users and can also act as intermediaries between users and professionals. The way a peer consultant works and his involvement in a team of experts can cause various ethical contradictions. Methods: To clarify the issue, a literature search was used, which was conducted for the period 2012 to 2020. Selected studies were analysed on the basis of focus and presented a connection with the practice, the results were compared. Findings were synthesized according to ethical attributes into categories and conclusions were drawn by subsequent logical deduction. Results: The results indicate a positive benefit of introducing the position to social services focused on mental health care. The positive impact is manifested in working with service user, in the functioning of the organization and also in the impact on the community. Successful implementation of the peer consultant position requires managers to prepare well and become familiar with the possible ethical aspects associated with the position.</t>
  </si>
  <si>
    <t>10.1177/00207640211000371</t>
  </si>
  <si>
    <t xml:space="preserve"> Mental health , Narrative inquiry , Social services , Mental health service , Qualitative research , Mental disorder , social services , peer consultants , peer support , ethics , Qualitative research , Narrative research</t>
  </si>
  <si>
    <t>https://www.proquest.com/scholarly-journals/engaging-peer-consultants-mental-health-services/docview/2627943318/se-2?accountid=14549</t>
  </si>
  <si>
    <t>Bäck, Annika;Ulrica von Thiele Schwarz;Bergström, Anna;Hasson, Henna;Richter, Anne</t>
  </si>
  <si>
    <t>Local politicians in action? The relationship between perceived prerequisites and actions of political committees responsible for social services in supporting the implementation of evidence-based practice</t>
  </si>
  <si>
    <t>Background: A supportive context is essential for successful implementation processes. Local politicians are delivery system actors who might both enable and hinder the implementation of health and social policies. Aims and objectives: The study examines the relationship between perceived prerequisites and the type of actions taken by local political committees to support the implementation of evidence-based practice in social services. Methods: A cross-sectional web survey targeting the chair and vice-chair of committees responsible for social services in Sweden (n=181). The data was analysed with regression analysis, cluster analysis and ANOVA. Findings: Three clusters of action were identified (passive, neutral and active), capturing the reported actions taken by the committees to support implementation of EBP. The committees’ perceived prerequisites (capability, motivation, and opportunity) were highest in the active cluster and lowest in the passive cluster. The clusters also differed regarding chair/vice-chair educational level, and type of municipality in which the chair/vice-chair were active. Discussions and conclusion: The variation in reported actions among the committees to support the implementation of EBP implies that some social service organisations might lack the contextual support they need for implementing EBP. The prerequisites for the committees might need to be strengthened with regard to capability, motivation and opportunity. This study is an indication of the relationship between committees’ prerequisites and their actions in the implementation of EBP, but further research is needed.</t>
  </si>
  <si>
    <t>10.1332/174426421X16178101375342</t>
  </si>
  <si>
    <t xml:space="preserve"> evidence-based practice , Implementation , Social services , Politician , Evidence-based practice , Sweden , policy , local government , implementation</t>
  </si>
  <si>
    <t>https://www.proquest.com/scholarly-journals/local-politicians-action-relationship-between/docview/2730736903/se-2?accountid=14549</t>
  </si>
  <si>
    <t xml:space="preserve"> evidence-based practice , Implementation , Social services , Politician , Evidence-based practice , Sweden , implementation , local government , policy</t>
  </si>
  <si>
    <t>https://www.proquest.com/scholarly-journals/local-politicians-action-relationship-between/docview/2651148300/se-2?accountid=14549</t>
  </si>
  <si>
    <t>Siu-ming, To;Yang, Lei;Lau, Cheryl Danielle;Victor, Wong Cheong-wing;Su Xuebing</t>
  </si>
  <si>
    <t>Associations of Parental Variables and Youth’s Career Decision-Making Self-Efficacy: A Meta-Analysis</t>
  </si>
  <si>
    <t>Despite extensive research on career decision-making self-efficacy (CDMSE) in relation to youth’s career development and outcomes, the relative influence of different parental variables on youth’s CDMSE remains relatively unclear. Thus, this meta-analysis sought to compare correlational findings concerning the influence of three types of parental variables—parental cognitions, parenting behaviors, and parent–child relationships—on youth’s CDMSE. This meta-analysis also aimed to examine differences in how maternal influences only, paternal influences only, and the influence of both parents are associated with youth’s CDMSE. A systematic search for relevant literature was conducted in six scientific databases (i.e., ERIC, PsycINFO, Social Sciences Citation Index, Social Services Abstracts, Sociological Abstracts, and Social Work Abstracts) and other sources (i.e., Google Scholar and reference searching), which yielded 27 quantitative studies from 3529 records on parental factors of youth’s CDMSE published between 1983 and 2020. The results showed that all three types of parental variables demonstrated a low to medium association with youth’s CDMSE, although parental cognitions had the largest effect size ( r  = 0.312; 95% CI [0.217, 0.407]), followed by parenting behaviors ( r  = 0.303; 95% CI [0.248, 0.359]) and parent–child relationships ( r  = 0.255; 95% CI [0.226, 0.284]). The effect size for the influences of both parents ( r  = 0.312; 95% CI [0.264, 0.359]) was found to be larger than that of maternal ( r  = 0.256; 95% CI [0.216, 0.296]) or paternal influences ( r  = 0.230; 95% CI [0.186, 0.275]) alone. Those results pose important implications and indicate promising directions for research and practice to improve parenting about young people’s career development. Highlights Youth’s career decision-making self-efficacy was the outcome variable in this study. Different parental influences impact youth’s career decision-making self-efficacy. Parental cognition was most strongly correlated with the outcome variable. Parenting behaviors and parent-child relationships also affect the outcome variable. Both parents together impact the outcome variable more than a single parent alone.</t>
  </si>
  <si>
    <t>10.1007/s10826-021-02125-9</t>
  </si>
  <si>
    <t xml:space="preserve"> Parental cognitions , Youth , Career , Meta-analysis , Parenting behaviors , Parent–child relationships , Meta-analysis , Career decision-making self-efficacy , Quantitative research , Meta-analysis</t>
  </si>
  <si>
    <t>https://www.proquest.com/scholarly-journals/associations-parental-variables-youth-s-career/docview/2625412755/se-2?accountid=14549</t>
  </si>
  <si>
    <t>Alastalo Marja;Helén Ilpo</t>
  </si>
  <si>
    <t>A code for care and control: The PIN as an operator of interoperability in the Nordic welfare state</t>
  </si>
  <si>
    <t>Many states make use of personal identity numbers (PINs) to govern people living in their territory and jurisdiction, but only a few rely on an all-purpose PIN used throughout the public and private sectors. This article examines the all-purpose PIN in Finland as a political technology that brings people to the sphere of public welfare services and subjects them to governance by public authorities and expert institutions. Drawing on documentary materials and interviews, it unpacks the history and uses of the PIN as an elementary building block of the Nordic welfare state, and its emerging uses in the post-welfare data economy. The article suggests that, although the PIN is capable of individualizing, identifying, and addressing individuals, its most important and widely embraced feature is the extent to which it enables interoperability among public authorities, private businesses, and their data repositories. Interoperability, together with advances in computing and information technology, has made the PIN a facilitator of public administration, state knowledge production, and everyday life. More recently, in the post-welfare data economy, interoperability has rendered the PIN a national asset in all the Nordic countries, providing a great advantage to biomedical research, innovation business, and healthcare.</t>
  </si>
  <si>
    <t>10.1177/09526951211017731</t>
  </si>
  <si>
    <t xml:space="preserve"> Finland , Finland , Nordic model , Interoperability , Data economy , interoperability , personal identity number , PIN , political technology , Qualitative research , Interviews</t>
  </si>
  <si>
    <t>https://www.proquest.com/scholarly-journals/code-care-control-pin-as-operator/docview/2623273507/se-2?accountid=14549</t>
  </si>
  <si>
    <t>Miguel Lucas Lavo António Jimo;Tambe Telma Amorgiana Fulane;da Costa Candida Soares</t>
  </si>
  <si>
    <t>Examining expansion and trends in higher education in Mozambique, Africa</t>
  </si>
  <si>
    <t>Concerns about expansion in higher education (HE) have increasingly become a focus of educational policymakers in sub-Saharan countries. However, critical analysis and discussion of the expansion of higher education in Mozambique and changes in its composition have received little attention. We used historical track data provided by the Ministry of Science and Technology, Higher and Professional and Technical Education of Mozambique (MCTESTP) from 2008 to 2015 to examine the growth from 58,643 to 116,037 students in the social sciences, humanities and social services (SSHSS). The natural sciences, engineering, agriculture and healthcare (NSEAH) registered growth from 15,051 to 41,092 students. The total number of students registered annually in SSHSS and NSEAH in 49 public and private institutions averaged 84,083 and 28,114 students, respectively, totalling approximately 174,680 students. The data allowed assessing the expansion and trends of HE rooted in practices of isomorphism reflected in diversification and fragmentation of the country’s HE system. Our analyses identified coercive and mimetic practices in general patterns of the expansion of HE, revealed by drastic expansion from 2 to 49 institutions, which since 1995 have been fragmented and restructured in response to labour market, political forces, economic and educational market forces. The information presented will support educational policy makers to reformulate suitable models of expansion of higher education for a mass public in Mozambique, framed in the sub-Saharan and international contexts.</t>
  </si>
  <si>
    <t>10.1007/s10734-020-00666-4</t>
  </si>
  <si>
    <t xml:space="preserve"> Isomorphism , Sub-Saharan Africa , Mozambique , Education , Expansion , Africa , Higher education , Diversification , Fragmentation , Massification , Mozambique</t>
  </si>
  <si>
    <t>https://www.proquest.com/scholarly-journals/examining-expansion-trends-higher-education/docview/2621933407/se-2?accountid=14549</t>
  </si>
  <si>
    <t>Zeira, Anna</t>
  </si>
  <si>
    <t>Mental Health Challenges Related to Neoliberal Capitalism in the United States</t>
  </si>
  <si>
    <t>Rates of mental illness have increased dramatically over the past 15&amp;#xa0;years in the United States [Products—Data Briefs—Number 283—August 2017. Centers for Disease Control and Prevention. https://www.cdc.gov/nchs/products/databriefs/db283.htm . Published August 15, 2017]. Additionally,&amp;#xa0;life expectancy has fallen over the past several years due to increases in death from suicide, opioid overdose, and alcoholic liver cirrhosis as reported by Case and Deaton [Deaths of despair and the future of capitalism. Princeton University Press, 2020].&amp;#xa0;Over the last decade some have questioned whether these changes are due to neoliberal capitalist policies and ideologies. Neoliberal capitalism incorporates theories of eliminating all restrictions on the market and decreasing government assistance programs as reported by Harvey [A brief history of neoliberalism, Oxford University Press, 2005]. Since then these policies have led to income inequality, disempowerment of workers, outsourcing of manufacturing jobs, inadequate social services, mass incarceration and an expensive and ineffective healthcare system as reported by Case and Deaton [Deaths of despair and the future of capitalism. Princeton University Press, 2020] and Nkansah-Amankra et al. [International Journal of Health Services 43(2):217-240, 2013]. Studies have shown that the consequences of these policies and ideologies likely have a role in increasing rates of mental illness. This paper will discuss how these factors increase mental distress and postulate ways that mental health professionals can advocate for change.</t>
  </si>
  <si>
    <t>10.1007/s10597-021-00840-7</t>
  </si>
  <si>
    <t xml:space="preserve"> Social determinants of mental health , Neoliberalism , Ideology , Inequality , Mental disorder , Mental health , Mental , Epidemiology and statistics , Economic policy , Healthcare policy , Neoliberal capitalism , Community mental health</t>
  </si>
  <si>
    <t>https://www.proquest.com/scholarly-journals/mental-health-challenges-related-neoliberal/docview/2621103306/se-2?accountid=14549</t>
  </si>
  <si>
    <t>James, Alexandra;Whelan, Andrew</t>
  </si>
  <si>
    <t>‘Ethical’ artificial intelligence in the welfare state: Discourse and discrepancy in Australian social services</t>
  </si>
  <si>
    <t>In recent years, a discourse of ‘ethical artificial intelligence’ has emerged and gained international traction in response to widely publicised AI failures. In Australia, the discourse around ethical AI does not accord with the reality of AI deployment in the public sector. Drawing on institutional ethnographic approaches, this paper describes the misalignments between how technology is described in government documentation, and how it is deployed in social service delivery. We argue that the propagation of ethical principles legitimates established new public management strategies, and pre-empts questions regarding the efficacy of AI development; instead positioning implementation as inevitable and, provided an ethical framework is adopted, laudable. The ethical AI discourse acknowledges, and ostensibly seeks to move past, widely reported administrative failures involving new technologies. In actuality, this discourse works to make AI implementation a reality, ethical or not.</t>
  </si>
  <si>
    <t>10.1177/0261018320985463</t>
  </si>
  <si>
    <t xml:space="preserve"> artificial intelligence , ethical artificial intelligence , digitised welfare delivery , public sector technology , new public management</t>
  </si>
  <si>
    <t>https://www.proquest.com/scholarly-journals/ethical-artificial-intelligence-welfare-state/docview/2610369751/se-2?accountid=14549</t>
  </si>
  <si>
    <t>Fleming, Mark D;Safaeinili, Nadia;Knox, Margae;Hernandez, Elizabeth;Esteban, Emily E;Sarkar, Urmimala;Brewster, Amanda L</t>
  </si>
  <si>
    <t>Conceptualizing the effective mechanisms of a social needs case management program shown to reduce hospital use: a qualitative study</t>
  </si>
  <si>
    <t>Background Social needs case management programs are a strategy to coordinate social and medical care for high-risk patients. Despite widespread interest in social needs case management, not all interventions have shown effectiveness. A lack of evidence about the mechanisms through which these complex interventions benefit patients inhibits effective translation to new settings. The CommunityConnect social needs case management program in Contra Costa County, California recently demonstrated an ability to reduce inpatient hospital admissions by 11% in a randomized study. We sought to characterize the mechanisms through which the Community Connect social needs case management program was effective in helping patients access needed medical and social services and avoid hospitalization. An in-depth understanding of how this intervention worked can support effective replication elsewhere. Methods Using a case study design, we conducted semi-structured, qualitative interviews with case managers ( n  = 30) and patients enrolled in social needs case management ( n  = 31), along with field observations of patient visits (n = 31). Two researchers coded all interview transcripts and observation fieldnotes. Analysis focused on program elements identified by patients and staff as important to effectiveness. Results Our analyses uncovered three primary mechanisms through which case management impacted patient access to needed medical and social services: [1] Psychosocial work, defined as interpersonal and emotional support provided through the case manager-patient relationship, [2] System mediation work to navigate systems, coordinate resources, and communicate information and [3] Addressing social needs, or working to directly mitigate the impact of social conditions on patient health. Conclusions These findings highlight that the system mediation tasks which are the focus of many social needs assistance interventions offered by health care systems may be necessary but insufficient. Psychosocial support and direct assistance with social needs, enabled by a relationship-focused program, may also be necessary for effectiveness.</t>
  </si>
  <si>
    <t>10.1186/s12913-022-08979-z</t>
  </si>
  <si>
    <t xml:space="preserve"> Case management , Case management , Social services , Maslow's hierarchy of needs , Qualitative research , Social needs , Social determinants of health , High-risk complex patients , Care coordination</t>
  </si>
  <si>
    <t>https://www.proquest.com/scholarly-journals/conceptualizing-effective-mechanisms-social-needs/docview/2893727276/se-2?accountid=14549</t>
  </si>
  <si>
    <t>EDISON KA-LOK LAU;TAMMI KING-WAI LEE;Chan, Gigi Wing-Chi</t>
  </si>
  <si>
    <t>ENGAGING NEW GENERATION VIRTUALLY: A NEW ERA FOR SOCIAL SERVICE</t>
  </si>
  <si>
    <t>With the rapid development of technology, smartphones have become indispensable in our daily lives. Youths, in particular, are highly dependent on virtual technology, which is the primary means they use to interact with the outside world and acquire information. In response, the Society of Rehabilitation and Crime Prevention, Hong Kong developed a virtual-based program namely the "Jockey Club YouChallenge Programme" (YouChallenge) for disadvantaged youth in 2017. "YouChallenge" aimed at increasing the positive and meaningful experience of disadvantaged youth through different tasks, to guide them to build a healthy living pattern by avoiding high-risk behaviors. This program was meant to be a ground-breaking intervention by implementing the online gamification strategy, and it repackaged social service as a game with different types of tasks that were then delivered to youths via a smartphone App. A pilot study was conducted to validate its impact. Results suggest that the online-gamification approach was more effective in reaching hidden youth than the conventional face-to-face approach, especially for those who could easily be neglected with conventional methods. Their pro-living index and living patterns were improved and the likelihood of high-risk behaviors was reduced. Unlike the conventional social services, this program was built on a smartphone App to get in touch with the youth and navigate them from virtual social media to reality to develop practical skills and pro-social goals in life.</t>
  </si>
  <si>
    <t>10.1142/S0219246222000109</t>
  </si>
  <si>
    <t xml:space="preserve"> Social service , new generation , virtual , technology</t>
  </si>
  <si>
    <t>https://www.proquest.com/scholarly-journals/engaging-new-generation-virtually-era-social/docview/2813106829/se-2?accountid=14549</t>
  </si>
  <si>
    <t>Finsel Christy;Watson, Grote Mae;Libby, Margaret;Mahon Cathie;Sherraden, Margaret S</t>
  </si>
  <si>
    <t>Financial Capability and Asset Building With a Racial- and Gender-Equity Lens: Advances From the Field</t>
  </si>
  <si>
    <t>This essay explores the enormous potential of social service organizations to contribute to people’s financial well-being. It is informed by the work of four pioneering organizations that use a racial- and gender-equity lens to advance financial well-being. It explores five strategies: (a) embedding financial development into social services; (b) focusing on youth transitioning to adulthood; (c) partnering with asset coalitions to expand financial opportunities; (d) partnering with financial institutions; and (e) developing fintech with equity. These approaches hold promise to help address the racial wealth gap and improve financial security.</t>
  </si>
  <si>
    <t>10.1177/10443894211063133</t>
  </si>
  <si>
    <t xml:space="preserve"> asset building , Financial literacy , Equity , Social services , Financial technology , Financial security , Gender , Race , financial capability , financial services , fintech , racial equity , gender equity , social service organizations</t>
  </si>
  <si>
    <t>https://www.proquest.com/scholarly-journals/financial-capability-asset-building-with-racial/docview/2784868365/se-2?accountid=14549</t>
  </si>
  <si>
    <t>Bricocoli, Massimo;Marani, Benedetta;Sabatinelli, Stefania</t>
  </si>
  <si>
    <t>The Spaces of Social Services as Social Infrastructure: Insights From a Policy-Innovation Project in Milan</t>
  </si>
  <si>
    <t>The spatial organisation of social services has long been residual for both urban planning and social welfare policies in Italian cities. This often results in randomly chosen locations and poor design arrangements, which ignore the role that space might play in fostering social life and inclusion. The scarce relevance given to the topic both in research and implementation is connected to the historical evolution of social services in the country and the scant resources devoted to their provision. Basing itself on the debate on welfare spaces and social infrastructures and drawing on a collaborative-research experience within an experimental policy-innovation project developed in Milan, this article tackles the role of space in social services provision following three directions. Firstly, it analyses how, at the urban level, welfare innovations and the interplay between urban planning and welfare policies might contribute to reshaping the traditional physical structures of social services and their map to favour more inclusive patterns of access to local welfare. Secondly, it investigates the role of social services as social infrastructures in increasing accessibility, reducing stigmatisation, and interpreting in a more inclusive way the complex public-private partnerships that allow welfare implementation nowadays. Finally, it discusses how, in the face of contemporary trends in the activation of welfare spaces, traditional urban planning tools are challenged in monitoring their increasingly dynamic distribution in the city. This highlights the need to develop innovative urban planning strategies and tools to effectively support decision-making and design.</t>
  </si>
  <si>
    <t>10.17645/up.v7i4.5720</t>
  </si>
  <si>
    <t xml:space="preserve"> local welfare , Urban planning , Social services , Milan , Social , Milan , services localisation , social infrastructures , social services , spaces for welfare , territorialisation , welfare services , WeMi</t>
  </si>
  <si>
    <t>https://www.proquest.com/scholarly-journals/spaces-social-services-as-infrastructure-insights/docview/2765328304/se-2?accountid=14549</t>
  </si>
  <si>
    <t>Sarpy, Caroline;Shukralla, Heidi;Heath Greville;Thompson, Sandra C</t>
  </si>
  <si>
    <t>Exploring the Implementation of Workplace-Focused Primary Prevention Efforts to Reduce Family Violence in a Regional City: The Need for Clarity, Capacity, and Communication</t>
  </si>
  <si>
    <t>In response to the high burden of family and domestic violence (FDV), The Australian National Plan to End Violence Against Women and Children has established that primary prevention measures are necessary to reduce FDV’s harmful impacts on health. The Community, Respect, and Equality (CRE) project is a primary prevention initiative aimed towards changing harmful social norms and practices that enable FDV in Geraldton, Western Australia. Organizations affiliated with the CRE are required to promote gender equality and a respectful work environment. However, there is a gap in the literature regarding the impact and effectiveness of such interventions, especially in rural/regional areas. As such, this study served to evaluate the project’s effectiveness in a CRE-certified workspace, a local non-profit social services provider. Investigators conducted interviews to learn how the organization had implemented the CRE, and whether the CRE had had an impact on social norms and practices within the work environment. Findings indicated that the project had largely failed to permeate workplace culture due to a lack of effective promotion, low perceived benefits, and low resources. Future interventions must take persuasive measures, even for organizations perceived to be receptive to change.</t>
  </si>
  <si>
    <t>10.3390/ijerph192416703</t>
  </si>
  <si>
    <t xml:space="preserve"> primary prevention , Family violence , Domestic violence , Respect , Community , Preventive healthcare , Violence , Organizational culture , family and domestic violence , social norms , occupational health , gender equality , violence against women , community attitudes</t>
  </si>
  <si>
    <t>https://www.proquest.com/scholarly-journals/exploring-implementation-workplace-focused/docview/2756703660/se-2?accountid=14549</t>
  </si>
  <si>
    <t>Quinones, Sarah;Palermo, Tia;Gavrilovic, Maja;Vinci, Vincenzo;Otchere, Frank;Essa Chanie Mussa</t>
  </si>
  <si>
    <t>Knowledge of and access to frontline workers among poor, rural households in Amhara region, Ethiopia: a mixed-methods study</t>
  </si>
  <si>
    <t>Background Social protection programmes have effectively reduced poverty and improved food security. However, the effects of poverty require an intersectoral approach to adequately address poor nutrition and health. Identifying gaps in knowledge and access to frontline workers who oversee these integrations is critical for understanding the potential for integrated social protection programming to improve these outcomes. We measured levels of social protection programme participants’ knowledge of and interaction with social workers (SWs) and health extension workers (HEWs) in rural Ethiopia. Methods This mixed-methods study uses cross-sectional data from the baseline survey of a quasi-experimental impact evaluation among a sample of 5,036 households participating in Ethiopia’s Productive Safety Net Programme. Qualitative interviews include key informant interviews, in depth interviews and focus group discussions with caregivers, community members, frontline agents, and stakeholders. Using data from household questionnaires administered to household heads, quantitative analyses include univariate and bivariate descriptive statistics as well as mutually-adjusted multivariable logistic regression analyses to estimate adjusted odds ratios and 95% confidence intervals for household sociodemographic characteristics associated with 1) knowledge of SWs and HEWs and 2) interaction with SWs and HEWs in their communities. Qualitative data were analysed using thematic analysis combining both a fluid and more structured coding processes to unpack the important topics within the data supported by illustrative quotes. Results Our results show that knowledge of and interaction with SWs is limited while many knew of and interacted with HEWs quite regularly. Interactions with SWs were negatively associated with increased household size and living in Dewa Chefa. Factors associated with increased knowledge of and interaction with HEWs include having children under the age of 5 years in the household, having health insurance, and having a formal education. Qualitative analyses suggest that SWs are limited by overwhelming caseloads, limited resources to carry out their work, and high staff turnover. However, SWs are considered highly valuable in the communities where they work. Conclusions While most of the participants reported knowing their HEW, there is room for improvement, especially around household engagement with HEWs. Although SWs support the ISNP in the treatment districts only and not formally incorporated into the structure in the region, our findings highlight a need to provide greater support to SWs to effectively facilitate improvements in health and nutritional outcomes among vulnerable households. Trial registration Pan African Clinical Trial Registry (PACTR201902876946874) and the Registry for International Development Impact Evaluations (RIDIE-STUDY-ID-5bf27eb0404a0).</t>
  </si>
  <si>
    <t>10.1186/s12889-022-14594-8</t>
  </si>
  <si>
    <t xml:space="preserve"> PSNP , Ethiopia , Social work , Knowledge , Interaction , Social protection , Poverty , HEW , Access , Community social workers , Health , Social services , ISNP</t>
  </si>
  <si>
    <t>https://www.proquest.com/scholarly-journals/knowledge-access-frontline-workers-among-poor/docview/2755758217/se-2?accountid=14549</t>
  </si>
  <si>
    <t>Ssengooba, Freddie;Babirye, Susan;Tuhebwe, Doreen;Ssennyonjo, Aloysius;Ssendagire, Steven;Rutaroh, Arthur;Mutesa, Leon;Nangami, Mabel</t>
  </si>
  <si>
    <t>The right of access to healthcare: an analysis of how legal and institutional frameworks constrain or facilitate access to healthcare for residents in border areas in the East African Community</t>
  </si>
  <si>
    <t>Background Despite many countries working hard to attain Universal Health Coverage (UHC) and the Health-related Sustainable Development Goals, access to healthcare services has remained a challenge for communities residing along national borders in the East Africa Community (EAC). Unlike the communities in the interior, those along national borders are more likely to face access barriers and exclusion due to low health investments and inter-state rules for non-citizens. This study explored the legal and institutional frameworks that facilitate or constrain access to healthcare services for communities residing along the national borders in EAC. Methods This study is part of a broader research implemented in East Africa (2018–2020), employing mixed methods. For this paper, we report data from a literature review, key informant interviews and sub-national dialogues with officials involved in planning and implementing health and migration services in EAC. The documents reviewed included regional and national treaties, conventions, policies and access rules, regulations and guidelines that affect border crossing and access to healthcare services. These were retrieved from official online and physical libraries and archives. Results Overall, the existing laws, policies and guidelines at all levels do not explicitly deal with cross border healthcare access especially for border residents, but address citizen rights and entitlements including health within national frameworks. There is no clarity on whether these rights can be enjoyed beyond one’s country of citizenship. The review found examples of investments in shared health infrastructure to benefit all EAC member countries – a signal of closer cooperation for specialized health care, this had not been accompanied by access rule for citizens outside the host country. The focus on specialized care is unlikely to contribute to the every-day health care needs of border resident communities in remote areas of EAC. Nevertheless, the establishment of the EAC entail opportunities for increased collaboration and integration beyond the trade and customs union to included health care and other social services. The study established active cooperation aimed at disease surveillance and epidemic control among sub-national officials responsible for health and migration services across borders. Health insurance cards, national identification cards and official travel documents were found to constrain access to health services across the borders in EAC. Conclusion In the era of UHC, there is need to take advantage of the EAC integration to revise legal and policy frameworks to leverage existing investments and facilitate cross-border access to healthcare services for communities residing along EAC borders.</t>
  </si>
  <si>
    <t>10.1186/s12939-022-01785-3</t>
  </si>
  <si>
    <t xml:space="preserve"> Cross-border health , Border , Health policy , Health , Access , Health insurance , Access to healthcare , Border residents , Legal frameworks , EAC , East Africa , Institutional frameworks</t>
  </si>
  <si>
    <t>https://www.proquest.com/scholarly-journals/right-access-healthcare-analysis-how-legal/docview/2755633767/se-2?accountid=14549</t>
  </si>
  <si>
    <t>Moallef, Soroush;DeBeck, Kora;Fairbairn, Nadia;Cui, Zishan;Brar, Rupinder;Wilson, Dean;Johnson, Cheyenne;M.-J. Milloy;Hayashi, Kanna</t>
  </si>
  <si>
    <t>Inability to contact opioid agonist therapy prescribers during the COVID-19 pandemic in a Canadian setting: a cross-sectional analysis among people on opioid agonist therapy</t>
  </si>
  <si>
    <t>Background The COVID-19 pandemic and consequent public health response may have undermined key responses to the protracted drug poisoning crisis, including reduced access to opioid agonist therapy (OAT) among people with opioid use disorder. Our study objectives were to estimate the prevalence of and identify factors associated with inability to contact OAT prescribers when in need among people on OAT in a Canadian setting during the dual public health crises. Methods Survey data were collected from three prospective cohort studies of community-recruited people who use drugs between July and November 2020, in Vancouver, Canada. A multivariable logistic regression analysis was used to identify potential factors associated with inability to contact OAT prescribers among patients who accessed OAT in the past 6 months. Results Among 448 respondents who reported accessing OAT in the past 6 months, including 231 (54.9%) men, 85 (19.0%) reported having been unable to contact OAT prescribers when needed, whereas 268 (59.8%) reported being able to talk to their prescriber when needed, and 95 (21.2%) reported that they did not want to talk to their medication prescriber in the previous 6 months. Among those who reported inability to contact prescribers, 45 (53.6%) reported that their overall ability to contact prescribers decreased since the start of the pandemic. In multivariable analyses, factors independently associated with inability to talk to OAT prescribers included: chronic pain (Adjusted Odds Ratio [AOR] = 1.82; 95% Confidence Interval [CI] 1.02, 3.27), moderate to severe symptoms of depression or anxiety (AOR = 4.74; 95% CI 2.30, 9.76), inability to access health/social services (AOR = 2.66; 95% CI 1.41, 5.02), and inability to self-isolate or socially distance most or all of the time (AOR = 2.13; 95% CI 1.10, 4.14). Conclusions Overall, approximately one fifth of the sample reported inability to contact their OAT prescribers when needed, and those people were more likely to have co-occurring vulnerabilities (i.e., co-morbidities, inability to access health/social services) and higher vulnerability to COVID-19. Interventions are needed to ensure optimal access to OAT and mitigate the deepening health inequities resulting from the COVID-19 pandemic and the escalating drug poisoning crisis.</t>
  </si>
  <si>
    <t>10.1186/s13722-022-00354-x</t>
  </si>
  <si>
    <t xml:space="preserve"> COVID-19 , Opioid agonist therapy , Medication for opioid use disorder , Overdose , Opioid , Pandemic , Pharmacoepidemiology , Opioid agonist therapy , COVID-19 , Canada , Telehealth , Qualitative research , Cross-sectional study , Surveys &amp; questionnaires , Cohort study , Quantitative research , Regression analysis</t>
  </si>
  <si>
    <t>https://www.proquest.com/scholarly-journals/inability-contact-opioid-agonist-therapy/docview/2755600557/se-2?accountid=14549</t>
  </si>
  <si>
    <t>Gavaldà-Espelta, Ester;Maria del Mar Lleixà-Fortuño;Carina Aguilar Martín;Pozo, Macarena;Ferré-Ferraté, Maria;Tomàs-Navarro, Begoña;Curto-Romeu, Claudia;Lucas-Noll, Jorgina;Baucells-Lluis, Jordi;Alessandra Queiroga Gonçalves;Ferré-Grau, Carmen</t>
  </si>
  <si>
    <t>Integrated Care Model &lt;i&gt;Salut+Social&lt;/i&gt; Assessment by Professionals, Informal Caregivers and Chronic or Social Dependent Patients: A Qualitative Study</t>
  </si>
  <si>
    <t>We explored the views of the professionals (from primary care and social services) and users (caregivers and patients) who participated in the clinical trial of the Salut+Social integrated care model to identify the implementation barriers and facilitators, to assess the impact on health and wellbeing and to obtain an assessment of the program. A qualitative descriptive study with a pragmatic, utilitarian approach was performed. Participants were recruited by purposive and convenience sampling. A focus group (FG) and in-depth interviews were conducted with professionals and users, respectively. Thematic content analysis was employed. A total of 11 professionals and 8 users participated in the FG and interviews, respectively. Seven themes were identified: (1) contextualizing the previous scenario; (2) achievements of the program from the professionals’ perspective; (3) facilitators and barriers of the integrated care model; (4) proposals for improving the integrated care model; (5) users’ assessment of the care received within the program framework; (6) users’ perception of the impact on health and wellbeing; (7) users’ demands for better care. Professionals reported improved coordination between services and highlighted the need for a protocol for emergencies and to strengthen community orientation. Users proposed more frequent home visits. This study shows the acceptability of the new model by professionals and the users’ satisfaction with the care received.</t>
  </si>
  <si>
    <t>10.3390/ijerph192315467</t>
  </si>
  <si>
    <t xml:space="preserve"> chronic disease , Professional , Integrated care , Social services , primary health care , social work , qualitative research , focus group , interview</t>
  </si>
  <si>
    <t>https://www.proquest.com/scholarly-journals/integrated-care-model-i-salut-social-assessment/docview/2748542018/se-2?accountid=14549</t>
  </si>
  <si>
    <t>Bosch-Arís, Mar;Gasulla, Laia;de Gispert, Teresa;Segura, Lidia;Colom, Joan</t>
  </si>
  <si>
    <t>The impact of the COVID-19 pandemic on harm reduction services in Catalonia: the experience of people who use drugs and harm reduction professionals</t>
  </si>
  <si>
    <t>Background Harm reduction services and professionals have had to reorganise and adapt to COVID-19 prevention measures while still ensuring health and social services for people who use drugs (PUD). Objective To assess the impact of the COVID-19 pandemic on PUD and on the professionals who provide harm reduction services. Methods A qualitative, exploratory, multicentre design was used. Two focus groups were held with harm reduction professionals, and 40 individual semi-structured interviews were undertaken with PUD in various harm reduction services in Catalonia. Interviews and focus group discussions were transcribed and analysed using thematic content analysis. Results Harm reduction services adapted to the pandemic situation by employing methods such as reducing opening hours and closing drop in areas, along with health protection measures such as access control, which in turn led to stress among both professionals and service users. Despite the changes implemented, PUD continued to have access to sterile drug use equipment and methadone treatment. In addition, those who were not in treatment were able to access it rapidly. Regarding their emotional state, the PUD reported that it was worse during the pandemic than before the lockdown, with women affected to a greater extent than men. The harm reduction professionals reported difficulties in managing service users’ compliance with the security measures at the beginning of the lockdown and having had to focus primarily on providing food and shelter for the PUD. Conclusions It is important to keep PUD in mind and maintain a harm reduction perspective when implementing confinement measures in situations such as those experienced during the COVID pandemic. Guaranteeing that PUD have their basic needs such as food, hygiene and shelter covered is key.</t>
  </si>
  <si>
    <t>10.1186/s12954-022-00699-1</t>
  </si>
  <si>
    <t xml:space="preserve"> Harm reduction , Methadone maintenance , Pandemic , Harm reduction , COVID-19 , Methadone , Qualitative research , Drug use , COVID-19 , Lockdown , People who use drugs , Drug professionals</t>
  </si>
  <si>
    <t>https://www.proquest.com/scholarly-journals/impact-covid-19-pandemic-on-harm-reduction/docview/2737801433/se-2?accountid=14549</t>
  </si>
  <si>
    <t>Berglund-Snodgrass, Lina;Fjellfeldt, Maria;Högström, Ebba;Urban Markström</t>
  </si>
  <si>
    <t>A Healthy City for All? Social Services’ Roles in Collaborative Urban Development</t>
  </si>
  <si>
    <t>There is broad consensus among policymakers about the urgency of developing healthy, inclusive, and socially sustainable cities. In the Swedish context, social services are considered to have knowledge that needs to be integrated into the broader urban development processes in order to accomplish such ends. This article aims to better understand the ways in which social service officials collaborate in urban development processes for developing the social dimensions of healthy cities. We draw from neo-institutional theories, which set out actors (e.g., social service officials) as acting according to a logic of appropriateness, which means that actors do what they see as appropriate for themselves in a specific type of situation. Based on semi-structured interviews with social services officials in 10 Swedish municipalities on their experiences of collaboration in the development of housing and living environments for people with psychiatric disabilities, we identified that they act based on (a) a pragmatic rule of conduct through the role of the problem solver, (b) a bureaucratic rule of conduct through the role of the knowledge provider, and (c) activist rule of conduct through the role of the advocator. In these roles, they have little authority in the development processes, and are unable to set the agenda for the social dimensions of healthy cities but act as the moral consciousness by looking out for everyone’s right to equal living conditions in urban development.</t>
  </si>
  <si>
    <t>10.17645/up.v7i4.5620</t>
  </si>
  <si>
    <t xml:space="preserve"> collaboration , Urban planning , Urban , Social services , Healthy city , healthy cities , psychiatric disabilities , social services , Sweden</t>
  </si>
  <si>
    <t>https://www.proquest.com/scholarly-journals/healthy-city-all-social-services-roles/docview/2735882627/se-2?accountid=14549</t>
  </si>
  <si>
    <t>Chen, Linglong;Ma, Lan;Jiamen Jiji;Kong, Qingqi;Ni, Zizhao;Lin, Yan;Pan, Chengzhong</t>
  </si>
  <si>
    <t>River Ecosystem Health Assessment Using a Combination Weighting Method: A Case Study of Beijing Section of Yongding River in China</t>
  </si>
  <si>
    <t>(1) Background: River health assessment provides the foundation for sustainable river development and management. However, existing assessments have no uniform standards and methods. (2) Methods: The combination weighting method was proposed, drawing on the advantages of subjective and objective weighting methods. To comprehensively investigate the river health level, an index system based on 16 indices selected from river morphology, river water environment, riparian condition, and social services level was established. The method and framework were applied to the Beijing section of Yongding River in China. (3) Results: The comprehensive weights of river morphology, river water environment, riparian condition, and social services are 0.1614, 0.3170, 0.4459, and 0.0757, respectively. The river health comprehensive index of Yongding River is 3.805; the percentages of excellent, healthy, sub-healthy, unhealthy, and sick river segments are 0%, 11%, 69%, 20%, and 0%, respectively. (4) Conclusions: The results indicate that Yongding River is in a sub-healthy state, and the riparian condition is the key factor that affects the river ecosystem health. Health level exhibited a remarkable spatial variation, mainly influenced by anthropogenic activities, and effective measures are needed to minimize the impact in fragile ecological areas.</t>
  </si>
  <si>
    <t>10.3390/ijerph192114433</t>
  </si>
  <si>
    <t xml:space="preserve"> river ecosystem , Social services , River morphology , River ecosystem , River , Ecosystem health , Yongding River , health assessment , combination weighting method , Yongding River</t>
  </si>
  <si>
    <t>https://www.proquest.com/scholarly-journals/river-ecosystem-health-assessment-using/docview/2734637097/se-2?accountid=14549</t>
  </si>
  <si>
    <t>Bäck, Annika;Hasson, Henna;Bergström, Anna</t>
  </si>
  <si>
    <t>Enabling local political committees to support the implementation of evidence-based practice — a feasibility study</t>
  </si>
  <si>
    <t>Background Local politicians can serve as enablers or barriers for health and social organizations to implement evidence, impacting the context of health and social service organizations. Increasing local politicians’ knowledge about, and support for, evidence-based practice (EBP) could be a way to strengthen the conditions in social service organizations for EBP. The aim of the study was to describe the development and assess the perceived feasibility, acceptability, and appropriateness of an intervention to enable local political committees to support the implementation of EBP. Furthermore, the achievement of the learning outcomes was examined. Methods Workshops and interviews were used to co-create the intervention with social service representatives ( n  = 8) and local politicians ( n  = 6). A single-arm, non-blinded feasibility study was conducted in a social welfare committee with local politicians ( n  = 14) and representatives from social services ( n  = 4). Interviews and pre-post questionnaires were used to assess the intervention’s feasibility, acceptability, appropriateness, and learning outcomes. Progression criteria was set to &amp;gt; 80% of respondents judging the intervention to be feasible, acceptable, and appropriate. Thematic analysis and descriptive statistics were used for analysis. Results The quantitative and qualitative results indicate that the intervention was perceived as acceptable and appropriate. However, the progression criteria for feasibility were not fully met. Qualitative findings show that the intervention was perceived as interesting, fun, and created curiosity to learn more about EBP. The discussions between the committee and the representatives from the social services department were much valued. Conclusions Careful anchoring of the intervention and comprehensive local adaptation regarding delivery format will be central to the delivery of this intervention if offered elsewhere. Furthermore, we recommend that skills training during the intervention should be included. The collaboration between local politicians and representatives from the social services department was a vital aspect of the intervention and should not be excluded. Collaboration between these actors will be of significance in further developing support for EBP implementation, as expressed by the interview participants.</t>
  </si>
  <si>
    <t>10.1186/s40814-022-01154-5</t>
  </si>
  <si>
    <t xml:space="preserve"> Co-creation , Representative , Feasibility study , Social services , Evidence-based practice , Intervention , Feasibility , Politicians , Evidence-based practice , Implementation science , Social services</t>
  </si>
  <si>
    <t>https://www.proquest.com/scholarly-journals/enabling-local-political-committees-support/docview/2715515324/se-2?accountid=14549</t>
  </si>
  <si>
    <t>Leclerc, Anne-Marie;Lemay, Caroline;Radic, Damir;Birote, Jean-Baptiste;Boulanger, Noemie Benedict;Caron, Denise;Cleary, Jessica;Tremblay, Justine</t>
  </si>
  <si>
    <t>Indigenous Initiative for the Start-Up of Health Services in Urban Areas: The Holistic Health Strategy Project</t>
  </si>
  <si>
    <t>The report of the Public Inquiry Commission on relations between Indigenous Peoples and certain public services in Quebec (2019) reported problems in accessing health and social services, specifically in urban areas. In order to better serve their members, the Centre d'amitie autochtone de Trois-Rivieres (CAATR) launched the Holistic Health Strategy Project. The objectives were: (1) to assess the needs of CAATR members and of the partners in health and social services, and (2) to create a directory of resources intended for the Indigenous people in the region. An assessment of health and services needs was completed through consultation with members of the community. A literature review was carried out to draw a portrait of the health and social care services and models intended for Indigenous people. A total of 25 participants took part in the consultation. Better access to services (e.g., transport and daycare) and a need for liaison with non-native institutions (e.g., interpreters in hospitals and liaison officers with schools) are expressed. A directory of resources intended for Indigenous people has been created, bringing together more than 20 services and organizations. The results of the Holistic Health Strategy Project highlight the health needs and health particularities of Indigenous people living in urban areas. Measures adapted to the realities of Indigenous people in urban areas must support and facilitate their access to services.</t>
  </si>
  <si>
    <t xml:space="preserve"> Health services , Indigenous peoples , Indigenous , Urban area , Health promotion</t>
  </si>
  <si>
    <t>https://www.proquest.com/scholarly-journals/indigenous-initiative-start-up-health-services/docview/2713605387/se-2?accountid=14549</t>
  </si>
  <si>
    <t>Sit, Shirley Man-Man;Ng, Ellen;Ho, Hilary Pui-Yee;Wong, Peony Cheuk-Yeuk;Man-Ping, Wang;Sai-Yin, Ho;Tai-Hing Lam;Agnes Yuen-Kwan Lai</t>
  </si>
  <si>
    <t>An Exploratory Trial of Brief Mindfulness-Based Zentangle Art Workshops in Family Social Services during COVID-19: Transitioning from Offline to Online</t>
  </si>
  <si>
    <t>Mindfulness-based art therapy has shown to improve psychological well-being. Zentangle is an easy-to-learn, mindfulness-based art therapy suitable for everyone. We reported the transition from face-to-face to online Zentangle workshops in family social services during COVID-19. We explored feedback from face-to-face workshops and the acceptability of an online approach utilizing information communication technology (ICT) to achieve greater service reach, satisfaction, and knowledge and related outcomes. Under the Hong Kong Jockey Club SMART Family-Link Project and in collaboration with Caritas Integrated Family Service Centre—Aberdeen, this study was conducted in two phases: a four-session, face-to-face workshop (phase one) and eleven online single-session workshops (phase two) from September 2019 to September 2020. A total of 305 participants joined the workshops. Phase one participants ( n = 11) reported high satisfaction (4.7 out of 5), increases in knowledge (4.2/5) and confidence (3.9/5) towards managing stress, increases in knowledge (4.1/5) and confidence (3.9/5) in showing support and care towards family members, and an increase in knowledge towards strengthening family relationships (4.0/5). Phase two participants ( n = 294) also reported high satisfaction (4.7/5) and strongly agreed that ICT helped with learning Zentangle more conveniently, that they had increased knowledge and interest in Zentangle (all 4.7/5), and would definitely join the workshop again (4.8/5). The qualitative data supported the quantitative findings. We are the first to report on the utilization of ICT in an exploratory trial of brief, online Zentangle art workshops targeting the general public, with high satisfaction and positive participant experiences with ICT integration, learning Zentangle, and enhanced psychological and family well-being. This study provided preliminary evidence on the use of ICT to successfully transition face-to-face to online workshops and reach a wider audience.</t>
  </si>
  <si>
    <t>10.3390/ijerph191710926</t>
  </si>
  <si>
    <t xml:space="preserve"> Zentangle , Social services , Mindfulness , Information and communications technology , COVID-19 , art therapy , mindfulness , family social services , information and communication technology , community-based , COVID-19</t>
  </si>
  <si>
    <t>https://www.proquest.com/scholarly-journals/exploratory-trial-brief-mindfulness-based/docview/2711306958/se-2?accountid=14549</t>
  </si>
  <si>
    <t>Fan, Victoria Y;Yamaguchi, Craig T;Pal, Ketan;Geib, Stephen M;Conlon, Leocadia;Holmes, Joshua R;Sutton, Yara;Aiona, Amihan;Curtis, Amy B;Mersereau, Edward</t>
  </si>
  <si>
    <t>Planning and Implementation of COVID-19 Isolation and Quarantine Facilities in Hawaii: A Public Health Case Report</t>
  </si>
  <si>
    <t>In response to the second surge of COVID-19 cases in Hawaii in the fall of 2020, the Hawaii State Department of Health Behavioral Health Administration led and contracted a coalition of agencies to plan and implement an isolation and quarantine facility placement service that included food, testing, and transportation assistance for a state capitol and major urban center. The goal of the program was to provide safe isolation and quarantine options for individual residents at risk of not being able to comply with isolation and quarantine mandates. Drawing upon historical lived experiences in planning and implementing the system for isolation and quarantine facilities, this qualitative public health case study report applies the plan-do-study-act (PDSA) improvement model and framework to review and summarize the implementation of this system. This case study also offers lessons for a unique opportunity for collaboration led by a public behavioral health leadership that expands upon traditionally narrow infectious disease control, by developing a continuum of care that not only addresses immediate COVID-19 concerns but also longer-term supports and services including housing, access to mental health services, and other social services. This case study highlights the role of a state agency in building a coalition of agencies, including a public university, to respond to the pandemic. The case study also discusses how continuous learning was executed to improve delivery of care.</t>
  </si>
  <si>
    <t>10.3390/ijerph19159368</t>
  </si>
  <si>
    <t xml:space="preserve"> COVID-19 , PDCA , Transitional care , COVID-19 , Quarantine , Isolation , isolation and quarantine , containment and mitigation strategies , homelessness</t>
  </si>
  <si>
    <t>https://www.proquest.com/scholarly-journals/planning-implementation-covid-19-isolation/docview/2700622268/se-2?accountid=14549</t>
  </si>
  <si>
    <t>Maretzki, Maxine;Geiger, Rachael;Buxton, Jane A</t>
  </si>
  <si>
    <t>How COVID-19 has impacted access to healthcare and social resources among individuals experiencing homelessness in Canada: a scoping review</t>
  </si>
  <si>
    <t>Objectives In Canada, individuals experiencing homelessness (IEH) rely on public health and social services for healthcare, food and basic necessities. The COVID-19 pandemic has disproportionately affected marginalised populations, in part by impacting their access to such services. We performed a scoping review to identify from the published literature how access to services has changed for Canadian IEH during the pandemic. Data sources OVID Medline, Web of Science, Sociological Abstracts, CINAHL and OVID EmCare databases, and websites for the Salvation Army, Homeless Hub, Canadian Alliance to End Homelessness, Canadian Network for the Health and Housing of People Experiencing Homelessness and BC Centre for Disease Control. Study design We used the scoping review methodology developed by the Joanna Briggs Institute framework and defined access to healthcare and social services using the 10-component Levesque framework. Academic databases and grey literature searches were used, with the final searches for each taking place 24 May and 1 June 2021, respectively. Data were compiled into an Excel spreadsheet. Title and abstract screening and full-text review were completed by two independent reviewers (RG and MM). Data extraction was completed by MM and cross checked by RG. Results In total, 17 academic and grey literature articles were included. Positive and negative changes in service access were reported in the literature. During the COVID-19 pandemic, access to social and healthcare resources was generally reduced for Canadian IEH. A new component of access, digital connectivity, was identified. Unexpectedly, coordination and collaboration of services improved, as did the number of outreach services. Conclusions Positive changes to service access such as improved coordination of services should be scaled up. Further work should be done to improve access to digital technologies for IEH.</t>
  </si>
  <si>
    <t>10.1136/bmjopen-2021-058233</t>
  </si>
  <si>
    <t xml:space="preserve"> COVID-19 , public health , social medicine , organisation of health services , Health care , Social services , Homelessness , COVID-19 , Systematic review , Scoping review , Qualitative research</t>
  </si>
  <si>
    <t>https://www.proquest.com/scholarly-journals/how-covid-19-has-impacted-access-healthcare/docview/2697085534/se-2?accountid=14549</t>
  </si>
  <si>
    <t>Ghenţa, Mihaela;Matei, Aniela;Mladen-Macovei, Luise;Stănescu, Simona</t>
  </si>
  <si>
    <t>Quality of Life of Older Persons: The Role and Challenges of Social Services Providers</t>
  </si>
  <si>
    <t>Considering the growing number of older persons, ensuring the quality of life of them, as well as the social services designed for this population category, has become more and more important. Especially in the case of dependent older persons, social services are essential components, as they contribute to a better quality of life. The aim of this paper was to examine the perspectives of social services providers for older persons with respect to their role and the challenges encountered in ensuring the quality of life of older beneficiaries. In order to answer our objectives, we employed a qualitative methodology, using the focus group method to collect information from social services providers (both residential and home care). Multiple factors are related to a good quality of life in old age: some are related to individual characteristics, while others are related to the provision of services. The provision of quality social services that adequately respond to the needs of beneficiaries contributes to increasing the degree of independence and maintaining the physical and mental health of dependent older persons.</t>
  </si>
  <si>
    <t>10.3390/ijerph19148573</t>
  </si>
  <si>
    <t xml:space="preserve"> social services , Qualitative research , Social services , Quality of life , Older , older persons , quality of life , quality of care</t>
  </si>
  <si>
    <t>https://www.proquest.com/scholarly-journals/quality-life-older-persons-role-challenges-social/docview/2694008226/se-2?accountid=14549</t>
  </si>
  <si>
    <t>Breton, Mylaine;Emily Gard Marshall;Deslauriers, Véronique;Smithman, Mélanie Ann;Moritz, Lauren R;Buote, Richard;Morrison, Bobbi;Christian, Erin K;McKay, Madeleine;Stringer, Katherine;Godard-Sebillotte, Claire;Sourial, Nadia;Laberge, Maude;MacKenzie, Adrian;Isenor, Jennifer E;Duhoux, Arnaud</t>
  </si>
  <si>
    <t>COVID-19 – an opportunity to improve access to primary care through organizational innovations? A qualitative multiple case study in Quebec and Nova Scotia (Canada)</t>
  </si>
  <si>
    <t>Background COVID-19 catalyzed a rapid and substantial reorganization of primary care, accelerating the spread of existing strategies and fostering a proliferation of innovations. Access to primary care is an essential component of a healthcare system, particularly during a pandemic. We describe organizational innovations aiming to improve access to primary care and related contextual changes during the first 18 months of the COVID-19 pandemic in two Canadian provinces, Quebec and Nova Scotia. Methods We conducted a multiple case study based on 63 semi-structured interviews ( n  = 33 in Quebec, n  = 30 in Nova Scotia) conducted between October 2020 and May 2021 and 71 documents from both jurisdictions. We recruited a diverse range of provincial and regional stakeholders (e.g., policy-makers, decision-makers, family physicians, nurses) involved in reorganizing primary care during the COVID-19 pandemic using purposeful sampling (e.g., based on role, region). Interviews were transcribed verbatim and thematic analysis was conducted in NVivo12. Emerging results were discussed by team members to identify salient themes and organized into logic models. Results We identified and analyzed six organizational innovations. Four of these – centralized public online booking systems, centralized access centers for unattached patients, interim primary care clinics for unattached patients, and a community connector to health and social services for older adults – pre-dated COVID-19 but were accelerated by the pandemic context. The remaining two innovations were created to specifically address pandemic-related needs: COVID-19 hotlines and COVID-dedicated primary healthcare clinics. Innovation spread and proliferation was influenced by several factors, such as a strengthened sense of community amongst providers, decreased patient demand at the beginning of the first wave, renewed policy and provider interest in population-wide access (versus attachment of patients only), suspended performance targets (e.g., continuity ≥80%) in Quebec, modality of care delivery, modified fee codes, and greater regional flexibility to implement tailored innovations. Conclusion COVID-19 accelerated the uptake and creation of organizational innovations to potentially improve access to primary healthcare, removing, at least temporarily, certain longstanding barriers. Many stakeholders believed this reorganization would have positive impacts on access to primary care after the pandemic. Further studies should analyze the effectiveness and sustainability of innovations adapted, developed, and implemented during the COVID-19 pandemic.</t>
  </si>
  <si>
    <t>10.1186/s12913-022-08140-w</t>
  </si>
  <si>
    <t xml:space="preserve"> COVID-19 , Primary care , Access , Organizational innovation , Qualitative case study , Logic models , Healthcare policy , Primary health care , Logic model , Sustainability , Innovation , COVID-19 , Qualitative , Primary care , Case study</t>
  </si>
  <si>
    <t>https://www.proquest.com/scholarly-journals/covid-19-opportunity-improve-access-primary-care/docview/2678201837/se-2?accountid=14549</t>
  </si>
  <si>
    <t>Heslin, Margaret;Jin, Huajie;Trevillion, Kylee;Ling, Xiaoxiao;Barrett, Selina Nathrbara;Demilew, Jill;Ryan, Elizabeth G;Sheila O’Connor;Sands, Polly;Milgrom, Jeannette;Bick, Debra;Stanley, Nicky;Hunter, Myra S;Howard, Louise M;Byford, Sarah</t>
  </si>
  <si>
    <t>Cost-effectiveness of screening tools for identifying depression in early pregnancy: a decision tree model</t>
  </si>
  <si>
    <t>Background Although the effectiveness of screening tools for detecting depression in pregnancy has been investigated, there is limited evidence on the cost-effectiveness. This is vital in providing full information to decision makers. This study aimed to explore the cost-effectiveness of different screening tools to identify depression in early pregnancy compared to no screening. Methods A decision tree was developed to model the identification and treatment pathways of depression from the first antenatal appointment to 3-months postpartum using the Whooley questions, the Edinburgh Postnatal Depression Scale (EPDS) and the Whooley questions followed by the EPDS, compared to no screening. The economic evaluation took an NHS and Personal Social Services perspective. Model parameters were taken from a combination of sources including a cross-sectional survey investigating the diagnostic accuracy of screening tools, and other published literature. Cost-effectiveness was assessed in terms of the incremental cost per quality adjusted life years (QALYs). Cost-effectiveness planes and cost-effectiveness acceptability curves were produced using a net-benefit approach based on Monte Carlo simulations of cost-outcome data. Results In a 4-way comparison, the Whooley, EPDS and Whooley followed by the EPDS each had a similar probability of being cost-effective at around 30% for willingness to pay values from £20,000–30,000 per QALY compared to around 20% for the no screen option. Conclusions All three screening approaches tested had a higher probability of being cost-effective than the no-screen option. In the absence of a clear cost-effectiveness advantage for any one of the three screening options, the choice between the screening approaches could be made on other grounds, such as clinical burden of the screening options. Limitations include data availability and short time horizon, thus further research is needed. Clinical trials registration N/A</t>
  </si>
  <si>
    <t>10.1186/s12913-022-08115-x</t>
  </si>
  <si>
    <t xml:space="preserve"> Cost-effectiveness , Decision analytic model , Depression , Pregnancy , Screening , Whooley , EPDS , Cost-effectiveness analysis , Postpartum depression , Decision tree , Depression , Economic evaluation , Pregnancy</t>
  </si>
  <si>
    <t>https://www.proquest.com/scholarly-journals/cost-effectiveness-screening-tools-identifying/docview/2678201828/se-2?accountid=14549</t>
  </si>
  <si>
    <t>Guerra, Olivia;Agyapong, Vincent I O;Nkire, Nnamdi</t>
  </si>
  <si>
    <t>A Qualitative Scoping Review of the Impacts of Economic Recessions on Mental Health: Implications for Practice and Policy</t>
  </si>
  <si>
    <t>In a follow-up to our 2021 scoping review of the quantitative literature on the impacts of economic recessions on mental health, this scoping review summarizes qualitative research to develop a descriptive understanding of the key factors that transmute the socioeconomic stressors of a recession into poorer mental health. The previous study identified 22 qualitative studies from 2008 to 2020, which were updated with search results from six databases for articles published between 2020 and 2021. After inclusion and exclusion criteria were applied to the total 335 identified studies, 13 articles were included. These were peer-reviewed, qualitative studies in developed economies, published from 2008 to 2021, and available online in English. Participants perceived that financial hardship and unemployment during recessions increased stress and led to feelings of shame, loss of structure and identity, and a perceived lack of control, which increased interpersonal conflict, social isolation, maladaptive coping, depression, self-harm, and suicidal behavior. Participants struggled with accessing health and social services and suggested reforms to improve the navigation and efficiency of services and to reduce the perceived harms of austerity measures. Providers should screen for mental distress and familiarize themselves with health and social resources in their community to help patients navigate these complex systems. Policy makers should be aware of the potential protective nature of unemployment safeguards and consider other low-cost measures to bolster mental health supports and informal social networks. Research in this area was limited. Further research would be beneficial given the impacts of the ongoing COVID-19 recession.</t>
  </si>
  <si>
    <t>10.3390/ijerph19105937</t>
  </si>
  <si>
    <t xml:space="preserve"> economic recession , Unemployment , Mental , Depression , Qualitative research , Mental distress , Mental health , Economic recession , Recession , mental health , qualitative , descriptive , scoping review</t>
  </si>
  <si>
    <t>https://www.proquest.com/scholarly-journals/qualitative-scoping-review-impacts-economic/docview/2670187188/se-2?accountid=14549</t>
  </si>
  <si>
    <t>Anderst, Jacek;Hunter, Kate;Andersen, Melanie;Walker, Natasha;Coombes, Julieann;Raman, Shanti;Moore, Melinda;Ryan, Lola;Jersky, Michelle;Mackenzie, Amy;Stephensen, Jennifer;Williams, Carina;Lee, Timbery;Doyle, Kerrie;Lingam, Raghu;Zwi, Karen;Sheppard-Law, Suzanne;Erskine, Christine;Clapham, Kathleen;Woolfenden, Susan</t>
  </si>
  <si>
    <t>Screening and social prescribing in healthcare and social services to address housing issues among children and families: a systematic review</t>
  </si>
  <si>
    <t>Objectives Housing is a social determinant of health that impacts the health and well-being of children and families. Screening and referral to address social determinants of health in clinical and social service settings has been proposed to support families with housing problems. This study aims to identify housing screening questions asked of families in healthcare and social services, determine validated screening tools and extract information about recommendations for action after screening for housing issues. Methods The electronic databases MEDLINE, PsycINFO, EMBASE, Ovid Emcare, Scopus and CINAHL were searched from 2009 to 2021. Inclusion criteria were peer-reviewed literature that included questions about housing being asked of children or young people aged 0–18 years and their families accessing any healthcare or social service. We extracted data on the housing questions asked, source of housing questions, validity and descriptions of actions to address housing issues. Results Forty-nine peer-reviewed papers met the inclusion criteria. The housing questions in social screening tools vary widely. There are no standard housing-related questions that clinical and social service providers ask families. Fourteen screening tools were validated. An action was embedded as part of social screening activities in 27 of 42 studies. Actions for identified housing problems included provision of a community-based or clinic-based resource guide, and social prescribing included referral to a social worker, care coordinator or care navigation service, community health worker, social service agency, referral to a housing and child welfare demonstration project or provided intensive case management and wraparound services. Conclusion This review provides a catalogue of housing questions that can be asked of families in the clinical and/or social service setting, and potential subsequent actions.</t>
  </si>
  <si>
    <t>10.1136/bmjopen-2021-054338</t>
  </si>
  <si>
    <t xml:space="preserve"> paediatrics , social medicine , community child health , Systematic review</t>
  </si>
  <si>
    <t>https://www.proquest.com/scholarly-journals/screening-social-prescribing-healthcare-services/docview/2666295573/se-2?accountid=14549</t>
  </si>
  <si>
    <t>Yoon, Kichan;Lee, Munjae</t>
  </si>
  <si>
    <t>Comparative Analysis of Factors Affecting Quality of Community-Based Care Services in Korea</t>
  </si>
  <si>
    <t>Aging societies have an increased need for care services. To solve the problem of care, we suggest community care, through which medical services are provided that meet individual needs. Korea provides care services in advance of the community care project and implements quality control to improve the quality of these social services. Therefore, this study aims to compare and analyze the factors affecting user satisfaction in care services in both 2013 and 2016. We analyzed secondary data from 2013 and 2016 collected by the Social Security Information Service. These data include standardized metrics for the quality of care. Based on the evaluation indexes for care service in 2013 and 2016, we used commonly used indexes for analysis. Specifically, non-profit organizations were influenced by sales, accounting management, lifetime tenure rate, etc., while for-profit organizations were affected by number of users, contract termination, etc. In addition, on-site evaluation had a negative effect on the change rate of user satisfaction. Therefore, in order to increase satisfaction with care services, evaluation indexes by service type should be diversified and differentiated. In addition, field evaluations related to user satisfaction should be performed in order to provide care services appropriate for local characteristics.</t>
  </si>
  <si>
    <t>10.3390/ijerph19084641</t>
  </si>
  <si>
    <t xml:space="preserve"> social service , Korea , Community-based care , Social work , care service , community care , user satisfaction , Korea</t>
  </si>
  <si>
    <t>https://www.proquest.com/scholarly-journals/comparative-analysis-factors-affecting-quality/docview/2652980800/se-2?accountid=14549</t>
  </si>
  <si>
    <t>Garnett, Anna;Ploeg, Jenny;Markle-Reid, Maureen;Strachan, Patricia H</t>
  </si>
  <si>
    <t>Factors impacting the access and use of formal health and social services by caregivers of stroke survivors: an interpretive description study</t>
  </si>
  <si>
    <t>Background Evidence has shown that family and friend caregivers of stroke survivors are significantly and negatively impacted by caregiving. The negative effects of caregiving may persist over time suggesting that caregivers might benefit from ongoing engagement with supportive services. However, little is known about caregivers’ use of formally funded health and social services, or the factors influencing their access to and use of these services. The aim of this study is to increase understanding of the factors that influence stroke caregivers’ access and use of formal health and social services, from the perspective of stroke caregivers and healthcare providers. Methods A qualitative study was conducted with stroke caregivers and health providers in Ontario, Canada using interpretive description. In-depth interviews were conducted with caregivers of survivors who experienced a stroke between six months to five years previous and healthcare providers who support caregivers and stroke survivors. All participants provided written informed consent. Interview data were analyzed using constant comparison to identify codes and develop key thematic constructs. Results A total of 40 interviews were conducted with 22 stroke caregivers at an average 30-months post-stroke and 18 health providers. Factors that influenced stroke caregivers’ access and use of services included: finances and transportation; challenges caregivers faced in caring for their health; trust that they could leave their family member and trust in health providers; limited information pertaining to services and a lack of suitable services; and the response of their social networks to their caregiving situation. Conclusion Stroke caregivers experience significant challenges in accessing and using formal health and social services. These challenges could be addressed by increasing availability of subsidized community-based supports such as respite and counselling tailored to meet the ongoing needs of caregivers. Systemic change is needed by the health system that readily includes and supports caregivers throughout the stroke recovery continuum, particularly in the community setting.</t>
  </si>
  <si>
    <t>10.1186/s12913-022-07804-x</t>
  </si>
  <si>
    <t xml:space="preserve"> Stroke , Caregivers , Health services , Social services , Access , Use , Stroke , Caregiver , Qualitative research , Canada , Qualitative , Access</t>
  </si>
  <si>
    <t>https://www.proquest.com/scholarly-journals/factors-impacting-access-use-formal-health-social/docview/2652042002/se-2?accountid=14549</t>
  </si>
  <si>
    <t>Gui, Luigi;Sanfelici, Mara</t>
  </si>
  <si>
    <t>The Conditions of Resilience: Families, Social Services and Social Workers Facing the COVID-19 Pandemic</t>
  </si>
  <si>
    <t>This article draws on empirical evidence from a study that explored the impact of the COVID-19 crisis on families and social services. During the first wave of the pandemic, an online survey was administered to Italian social workers. The aim was to give voice to the perspective of frontline professionals, analysing the transformation of families' needs, and practices activated by social services to respond to emerging issues. Our study reveals the dynamic interplay of individual characteristics, family networks, and measures deployed by policies and social services to cope with the crisis. Through common themes that emerged from the analysis, this article shows how resilience of professionals and informal social networks can be enhanced before and after severe stressors arise, as well as the influence of organizational and structural conditions that can foster or hinder resilient responses. Social work can be strategic to anticipate critical developments, as well as to be prepared in fostering adaptive transformations, involving people and institutions in a process of collective learning. The pandemic has shown the effectiveness of more flexible and creative practices: the challenge is now to coconstruct cultural and structural changes that allow incorporating them into new routines of social work practices, and to orient the renewal of welfare models and social interventions.</t>
  </si>
  <si>
    <t>10.13136/isr.v12i6S.538</t>
  </si>
  <si>
    <t xml:space="preserve"> Resilience , Family , Social work , Social services , COVID-19</t>
  </si>
  <si>
    <t>https://www.proquest.com/scholarly-journals/conditions-resilience-families-social-services/docview/2651851706/se-2?accountid=14549</t>
  </si>
  <si>
    <t>Zeinab Abbas Zaazou;Abdou, Doaa Salman</t>
  </si>
  <si>
    <t>Egyptian small and medium sized enterprises’ battle against COVID-19 pandemic: March–July 2020</t>
  </si>
  <si>
    <t>Purpose &amp;gt; The impact of COVID-19 outbreak freeze economic actors and hold innovative startups. This triggered the researchers to investigate the effect of the pandemic on small- and medium-sized enterprises (SMEs) in Egypt and how do these start-ups deal on the whole with this serious situation. Design/methodology/approach &amp;gt; The research in hand used both qualitative and quantitative methods. It started first with semi-structured interview questions addressed to a number of participants, then a quantitative study took place, ending with conclusion and recommendations. Findings &amp;gt; There is an agreement among all participants that entrepreneurs should always be flexible and seek for investments in innovation. However, there is a discrepancy among participants’ opinions regarding the measurements taken by the Egyptian Government post the pandemic outbreak. Research limitations/implications &amp;gt; The field study results and the exploratory research results would have come out more accurate if it was not confined only to geographical limitation (Cairo Governorate). Practical implications &amp;gt; The research in hand suggests that practical measurements should not only provide first aid to start-ups by alleviating the pressure caused by constrained cash flow but also consider long-term measures embedded in and supported by the wider entrepreneurial ecosystem to ensure start-ups rapid recovery and growth. Social implications &amp;gt; SMEs attribute to social and economic change and have an impact on the local public and social services sector as a result of the business’s activities. Originality/value &amp;gt; This study first illustrates the challenges entrepreneurs are facing because of the pandemic, then it presents how entrepreneurs are dealing with the effects of the crisis.</t>
  </si>
  <si>
    <t>10.1108/JHASS-09-2020-0161</t>
  </si>
  <si>
    <t xml:space="preserve"> COVID-19 outbreak , Egypt , Enterprise , Innovation , COVID-19 , Entrepreneurial ecosystem , Entrepreneurship ecosystem , Innovative start-ups , Exploratory research , Practical measurements , Entrepreneurial Ecosystem</t>
  </si>
  <si>
    <t>https://www.proquest.com/scholarly-journals/egyptian-small-medium-sized-enterprises-battle/docview/2649897155/se-2?accountid=14549</t>
  </si>
  <si>
    <t>LeBlanc, Annie;Baron, Marie;Blouin, Patrick;Tarabulsy, George;Routhier, Francois;Mercier, Catherine;Despres, Jean-Pierre;Hébert, Marc;De Koninck, Yves;Cellard, Caroline;Collin-Vézina, Delphine;Côté, Nancy;Dionne, Émilie;Fleet, Richard;Gagné, Marie-Hélène;Maripier Isabelle;Lessard, Lily;Menear, Matthew;Merette, Chantal;Ouellet, Marie-Christine;Roy, Marc-André;Saint-Jacques, Marie-Christine;Savard, Claudia</t>
  </si>
  <si>
    <t>For a structured response to the psychosocial consequences of the restrictive measures imposed by the global COVID-19 health pandemic: the MAVIPAN longitudinal prospective cohort study protocol</t>
  </si>
  <si>
    <t>Introduction The COVID-19 pandemic and associated restrictive measures have caused important disruptions in economies and labour markets, changed the way we work and socialise, forced schools to close and healthcare and social services to reorganise. This unprecedented crisis forces individuals to make considerable efforts to adapt and will have psychological and social consequences, mainly on vulnerable individuals, that will remain once the pandemic is contained and will most likely exacerbate existing social and gender health inequalities. This crisis also puts a toll on the capacity of our healthcare and social services structures to provide timely and adequate care. The MAVIPAN (Ma vie et la pandémie/ My Life and the Pandemic) study aims to document how individuals, families, healthcare workers and health organisations are affected by the pandemic and how they adapt. Methods and analysis MAVIPAN is a 5-year longitudinal prospective cohort study launched in April 2020 across the province of Quebec (Canada). Quantitative data will be collected through online questionnaires (4–6 times/year) according to the evolution of the pandemic. Qualitative data will be collected with individual and group interviews and will seek to deepen our understanding of coping strategies. Analysis will be conducted under a mixed-method umbrella, with both sequential and simultaneous analyses of quantitative and qualitative data. Ethics and dissemination MAVIPAN aims to support the healthcare and social services system response by providing high-quality, real-time information needed to identify those who are most affected by the pandemic and by guiding public health authorities’ decision making regarding intervention and resource allocation to mitigate these impacts. MAVIPAN was approved by the Ethics Committees of the Primary Care and Population Health Research Sector of CIUSSS de la Capitale-Nationale (Committee of record) and of the additional participating institutions. Trial registration number NCT04575571 .</t>
  </si>
  <si>
    <t>10.1136/bmjopen-2021-048749</t>
  </si>
  <si>
    <t xml:space="preserve"> COVID-19 , mental health , public health , Qualitative research , Quantitative research , Surveys &amp; questionnaires , Cohort study , Interviews</t>
  </si>
  <si>
    <t>https://www.proquest.com/scholarly-journals/structured-response-psychosocial-consequences/docview/2646969329/se-2?accountid=14549</t>
  </si>
  <si>
    <t>Maturkanič, Patrik;Ivana Tomanová Čergeťová;Králik, Roman;Hlad, Ľubomír;Roubalová, Marie;Jose Garcia Martin;Judák, Viliam;Akimjak, Amantius;Petrikovičová, Lucia</t>
  </si>
  <si>
    <t>The Phenomenon of Social and Pastoral Service in Eastern Slovakia and Northwestern Czech Republic during the COVID-19 Pandemic: Comparison of Two Selected Units of Former Czechoslovakia in the Context of the Perspective of Positive Solutions</t>
  </si>
  <si>
    <t>This study seeks to explain the differences in the perception of social and pastoral service after the first and second wave pandemic in 2020 among the inhabitants of two neighbouring states, both parts of the former unified Czechoslovakia. Our research study compares subjective perception, needs, and participation among inhabitants of eastern Slovakia and north-western Czech Republic in social and pastoral service during the COVID-19 pandemic. The research sample consisted of a healthy population from the Czech Republic ( n = 496) and Slovakia ( n = 484) over 16 years of age, of which 63% ( n = 617) were women and 37% ( n = 363) men. The level of education ranged from primary to postgraduate. The research sample consisted of 623 (63.6%) participants with religious affiliation and 357 (36.4%) without religion. The level of perception, needs, and participation of the participants in social and pastoral service was obtained based on a non-standardised questionnaire. The results of our study confirmed several differences in the areas studied.</t>
  </si>
  <si>
    <t>10.3390/ijerph19042480</t>
  </si>
  <si>
    <t xml:space="preserve"> social and pastoral service , Religious identity , Social services , COVID-19 , Czechoslovakia , Slovakia , Czech Republic , religious affiliation , pandemic situation</t>
  </si>
  <si>
    <t>https://www.proquest.com/scholarly-journals/phenomenon-social-pastoral-service-eastern/docview/2632749110/se-2?accountid=14549</t>
  </si>
  <si>
    <t>Mavranezouli, Ifigeneia;Varley-Campbell, Jo;Stockton, Sarah;Francis, Jennifer;Macdonald, Clare;Sharma, Sunita;Fleming, Peter;Punter, Elizabeth;Barry, Charlotte;Kallioinen, Maija;Khazaezadeh, Nina;Jewell, David</t>
  </si>
  <si>
    <t>The cost-effectiveness of antenatal and postnatal education and support interventions for women aimed at promoting breastfeeding in the UK</t>
  </si>
  <si>
    <t>Background Breastfeeding is associated with health benefits to mothers and babies and cost-savings to the health service. Breastfeeding rates in the UK are low for various reasons including cultural barriers, inadequate support to initiate and sustain breastfeeding, lack of information, or choice not to breastfeed. Education and support interventions have been developed aiming at promoting breastfeeding rates. The objective of this study was to assess the cost-effectiveness of such interventions for women, initiated antenatally or in the first 8 weeks postnatally, aiming at improving breastfeeding rates, in the UK. Methods A decision-analytic model was constructed to compare costs and quality-adjusted life-years (QALYs) of a breastfeeding intervention from the perspective of health and personal social services in England. Data on intervention effectiveness and the benefits of breastfeeding were derived from systematic reviews. Other model input parameters were obtained from published sources, supplemented by expert opinion. Results The incremental cost-effectiveness ratio (ICER) of the modelled intervention added on standard care versus standard care was £51,946/QALY, suggesting that the intervention is not cost-effective under National Institute for Health and Care Excellence (NICE) criteria in England. Sensitivity analysis suggested that the cost-effectiveness of the intervention improved as its effectiveness increased and intervention cost decreased. At the base-case effect (increase in breastfeeding rates 16–26 weeks after birth by 19%), the intervention was cost-effective (&amp;lt;£20,000/QALY) if its cost per woman receiving the intervention became ≈£40–£45. At the base-case cost (£84), the intervention was cost-effective if it increased breastfeeding rates by at least 35–40%. Conclusions Available breastfeeding interventions do not appear to be cost-effective under NICE criteria in England. Future breastfeeding interventions need to have higher effectiveness or lower cost compared with currently available interventions in order to become cost-effective. Public health and other societal interventions that protect, promote and support breastfeeding may be key in improving breastfeeding rates in the UK.</t>
  </si>
  <si>
    <t>10.1186/s12889-021-12446-5</t>
  </si>
  <si>
    <t xml:space="preserve"> Cost-effectiveness analysis , Education , National Institute for Health and Care Excellence , England , Support , Breastfeeding , Intervention</t>
  </si>
  <si>
    <t>https://www.proquest.com/scholarly-journals/cost-effectiveness-antenatal-postnatal-education/docview/2630545934/se-2?accountid=14549</t>
  </si>
  <si>
    <t>Lear-Claveras, Ana;González-Álvarez, Beatriz;Couso-Viana, Sabela;Clavería, Ana;Oliván-Blázquez, Bárbara</t>
  </si>
  <si>
    <t>Analysis of Clinical Parameters, Drug Consumption and Use of Health Resources in a Southern European Population with Alcohol Abuse Disorder during COVID-19 Pandemic</t>
  </si>
  <si>
    <t>The disruption in healthcare attention to people with alcohol dependence, along with psychological decompensation as a consequence of lockdown derived from the COVID-19 pandemic could have a negative impact on people who suffer from alcohol abuse disorder. Observational real world data pre-post study included 9966 men aged &amp;gt;16 years registered as having the diagnosis of alcohol abuse disorder in the electronic medical records (EMR) of the Aragon Regional Health Service (Spain). Clinical (Glutamate-oxaloacetate -GOT-, Glutamate pyruvate -GPT-, creatinine, glomerular filtration, systolic blood pressure -SBP-, diastolic blood pressure -DBP-, total cholesterol, LDL, HDL, triglycerides, and body mass index -BMI-), pharmacological (dose per inhabitant per day, DHD, of drugs used in addictive disorders, benzodiazepines and antidepressants) and health resource use variables (primary and specialized care) were considered. A Student’s t -test for matched samples was performed to analyze the changes in clinical variables between alcohol abuse disorder patients with and without COVID-19. Only creatinine and LDL showed a significant but clinically irrelevant change six months after the end of the strict lockdown. The total number of DHDs for all drugs included in the study (except for benzodiazepines), decreased. In the same way, the use of health services by these patients also decreased. The impact of COVID-19 among this group of patients has been moderate. The reorganization of health and social services after the declaration of the state of alarm in our country made possible the maintenance of care for this vulnerable population.</t>
  </si>
  <si>
    <t>10.3390/ijerph19031358</t>
  </si>
  <si>
    <t xml:space="preserve"> COVID-19 , COVID-19 , Alcohol , Alcohol abuse , Alcohol dependence , alcohol use disorder , lockdown , primary care , lifestyle , health resources</t>
  </si>
  <si>
    <t>https://www.proquest.com/scholarly-journals/analysis-clinical-parameters-drug-consumption-use/docview/2627533892/se-2?accountid=14549</t>
  </si>
  <si>
    <t>Han-I, Wang;Barry Debenham Wright;Bursnall, Matthew;Cooper, Cindy;Kingsley, Ellen;Ann Le Couteur;Teare, Dawn;Biggs, Katie;McKendrick, Kirsty;Gina Gomez de la Cuesta;Chater, Tim;Barr, Amy;Solaiman, Kiera;Packham, Anna;Marshall, David;Varley, Danielle;Nekooi, Roshanak;Gilbody, Simon;Parrott, Steve</t>
  </si>
  <si>
    <t>Cost-utility analysis of LEGO based therapy for school children and young people with autism spectrum disorder: results from a randomised controlled trial</t>
  </si>
  <si>
    <t>Objectives To assess the cost-effectiveness of LEGO-based therapy compared with usual support. Design Cost-utility analysis alongside randomised control trial. Setting Mainstream primary and secondary schools in the UK. Participants 248 children and young people (CYP) with autism spectrum disorder (ASD) aged 7–15 years. Intervention LEGO-based therapy is a group social skills intervention designed specifically for CYP with ASD. Through play, CYP learn to use the skills such as joint attention, sharing, communication and group problem-solving. CYP randomised to the intervention arm received 12 weekly sessions of LEGO-based therapy and usual support, while CYP allocated to control arm received usual support only. Main outcome measures Average costs based on National Health Service (NHS) and personal social services perspective and quality-adjusted life years (QALYs) measured by EQ-5D-Y over time horizon of 1 year were collected during the trial. Incremental cost-effectiveness ratio (ICER) was calculated, and non-parametric bootstrapping was conducted. The uncertainty around the ICER estimates was presented using cost-effectiveness acceptability curve (CEAC). A set of sensitivity analyses were conducted to assess the robustness of the primary findings. Results After adjustment and bootstrapping, on average, CYP in LEGO-based therapy group incurred less costs (incremental cost was −£251 (95% CI −£752 to £268)) and gained marginal improvement in QALYs (QALYs gained 0.009 (95% CI −0.008 to 0.028)). The CEAC shows that the probability of LEGO-based therapy being cost-effective was 94% at the willingness-to-pay threshold of £20 000 per QALY gained. Results of sensitivity analyses were consistent with the primary outcomes. Conclusion Compared with usual support, LEGO-based therapy produced marginal reduction in costs and improvement in QALYs. Results from both primary and sensitivity analyses suggested that LEGO-based therapy was likely to be cost-effective. Trial registration number ISRCTN64852382 .</t>
  </si>
  <si>
    <t>10.1136/bmjopen-2021-056347</t>
  </si>
  <si>
    <t xml:space="preserve"> health economics , child &amp; adolescent psychiatry , clinical trials , Randomized controlled trial , Quality-adjusted life year , Autism spectrum , Autism</t>
  </si>
  <si>
    <t>https://www.proquest.com/scholarly-journals/cost-utility-analysis-lego-based-therapy-school/docview/2620242745/se-2?accountid=14549</t>
  </si>
  <si>
    <t>Becker, Carl B;Taniyama, Yozo;Sasaki, Noriko;Kondo-Arita, Megumi;Yamada, Shinya;Yamamoto, Kayoko</t>
  </si>
  <si>
    <t>Mourners’ Dissatisfaction with Funerals May Influence Their Subsequent Medical/Welfare Expenses—A Nationwide Survey in Japan</t>
  </si>
  <si>
    <t>Japan’s super-aged mortality rate bereaves millions of people annually, threatening the mental health of the bereaved population. Previous research suggests that participation in satisfying funeral rituals can protect or improve the health of a bereaved population—but pandemic restrictions threaten traditional funeral assemblies. To determine how bereaved mourners’ mental health—and consequent dependence upon medical, pharmaceutical, or social services—are affected by funerals and the aspects of funerals most likely to cause satisfaction or dissatisfaction, we conducted an anonymous nationwide survey across Japan. In total, 1078 bereaved Japanese responded; we analyzed their responses by comparing the 106 citing funeral dissatisfaction with the 972 citing no dissatisfaction. The cohort showing greatest satisfaction with funerals tended to be older widows or parents who lost children; they showed greater grief but spent less on medical, pharmaceutical, or social services thereafter than the dissatisfied. Conversely, mourners with the greatest dis satisfaction toward their interactions with funeral directors and Buddhist priests tended to spend more on medical, pharmaceutical, or social services after bereavement. We conclude that training or education to improve priests’ and funeral directors’ interactions may reduce dissatisfaction with funerals, potentially reducing subsequent costs of medical, pharmaceutical, or social services for the rapidly growing population of bereaved Japanese.</t>
  </si>
  <si>
    <t>10.3390/ijerph19010486</t>
  </si>
  <si>
    <t xml:space="preserve"> grief , Survey , Grief , Mental health , Funeral , Japan , bereavement , mental health , public health costs , prevention strategies</t>
  </si>
  <si>
    <t>https://www.proquest.com/scholarly-journals/mourners-dissatisfaction-with-funerals-may/docview/2618227663/se-2?accountid=14549</t>
  </si>
  <si>
    <t>Heponiemi, Tarja;Gluschkoff, Kia;Vehko, Tuulikki;Anu-Marja Kaihlanen;Saranto, Kaija;Nissinen, Sari;Nadav, Janna;Kujala, Sari</t>
  </si>
  <si>
    <t>Electronic Health Record Implementations and Insufficient Training Endanger Nurses’ Well-being: Cross-sectional Survey Study</t>
  </si>
  <si>
    <t>Background: High expectations have been set for the implementations of health information systems (HIS) in health care. However, nurses have been dissatisfied after implementations of HIS. In particular, poorly functioning electronic health records (EHRs) have been found to induce stress and cognitive workload. Moreover, the need to learn new systems may require considerable effort from nurses. Thus, EHR implementations may have an effect on the well-being of nurses. Objective: This study aimed to examine the associations of EHR-to-EHR implementations and the sufficiency of related training with perceived stress related to information systems (SRIS), time pressure, and cognitive failures among registered nurses. Moreover, we examined the moderating effect of the employment sector (hospital, primary care, social services, and others) on these associations. Methods: This study was a cross-sectional survey study of 3610 registered Finnish nurses in 2020. EHR implementation was measured by assessing whether the work unit of each respondent had implemented or will implement a new EHR (1) within the last 6 months, (2) within the last 12 months, (3) in the next 12 months, and (4) at no point within the last 12 months or in the forthcoming 12 months. The associations were examined using analyses of covariance adjusted for age, gender, and employment sector. Results: The highest levels of SRIS (adjusted mean 4.07, SE 0.05) and time pressure (adjusted mean 4.55, SE 0.06) were observed among those who had experienced an EHR implementation within the last 6 months. The lowest levels of SRIS (adjusted mean 3.26, SE 0.04), time pressure (adjusted mean 4.41, SE 0.05), and cognitive failures (adjusted mean 1.84, SE 0.02) were observed among those who did not experience any completed or forthcoming implementations within 12 months. Nurses who perceived that they had received sufficient implementation-related training experienced less SRIS ( F 1 =153.40, P &amp;lt;.001), time pressure ( F 1 =80.95, P &amp;lt;.001), and cognitive failures ( F 1 =34.96, P &amp;lt;.001) than those who had received insufficient training. Recent implementations and insufficient training were especially strongly associated with high levels of SRIS in hospitals. Conclusions: EHR implementations and insufficient training related to these implementations may endanger the well-being of nurses and even lead to errors. Thus, it is extremely important for organizations to offer comprehensive training before, during, and after implementations. Moreover, easy-to-use systems that allow transition periods, a re-engineering approach, and user involvement may be beneficial to nurses in the implementation process. Training and other improvements would be especially important in hospitals.</t>
  </si>
  <si>
    <t>2021</t>
  </si>
  <si>
    <t>10.2196/27096</t>
  </si>
  <si>
    <t xml:space="preserve"> electronic health records , Health informatics , Stress , Nursing , Medical record , Electronic health record , Well-being , Hospital , implementation , information systems , training , stress , cognitive failures , time pressure , registered nurses</t>
  </si>
  <si>
    <t>https://www.proquest.com/scholarly-journals/electronic-health-record-implementations/docview/2615535185/se-2?accountid=14549</t>
  </si>
  <si>
    <t>Agneta Anderzén Carlsson;Bäccman, Charlotte;Almqvist, Kjerstin</t>
  </si>
  <si>
    <t>The professional relationship forms the base: Swedish child health care nurses’ experiences of encountering mothers exposed to intimate partner violence</t>
  </si>
  <si>
    <t>Purpose This study aimed to explore child health care nurses’ clinical experiences from encounters with mothers exposed to intimate partner violence (IPV), as little research has explored this topic. Method Nine child health care nurses from two Swedish regions were interviewed. The interviews were analysed using thematic analysis. Results The narratives depicted the nurses’ strong commitment to, and professional relationship with, the exposed mothers. The experience of working as a nurse and having encountered IPV in clinical practice made the nurses more confident, which impacted their performance and attitude towards this topic. The ability to uphold the professional relationship was threatened by lack of support and interprofessional collaborations. Conclusions The professional relationship was central to the encounters, yet could impose an emotional burden on the nurses. While the nurses wanted to improve their knowledge of the process around the mother and child, they were happy to pass the primary responsibility over to other professionals. The findings highlight the challenge in establishing sustainable support for nurses, and building a transparent collaboration process between the health care sector and the social services, serving the well-being and safety of the mother and child.</t>
  </si>
  <si>
    <t>10.1080/17482631.2021.1988043</t>
  </si>
  <si>
    <t xml:space="preserve"> Family violence , Family violence , Intimate partner violence , Nursing , intimate partner violence , health care professionals , qualitative methods</t>
  </si>
  <si>
    <t>https://www.proquest.com/scholarly-journals/professional-relationship-forms-base-swedish/docview/2612562867/se-2?accountid=14549</t>
  </si>
  <si>
    <t>Bódi Ferenc</t>
  </si>
  <si>
    <t>A helyi szociális ellátórendszer és a K-hullám elmélet</t>
  </si>
  <si>
    <t>A háborúkat béke időszakok követik, a válságokat hosszabb konjunktúra időszakok. A gazdaságnak ciklusai vannak, mint az évszakok, amelyek váltják egymást a történelmi időben. Az átmenet korszakokban a kreatív rombolás formájában váltják le a korábbi termelési technológiákat állítja Kondratyev elmélete alapján Schumpeter. A gazdaság fejlődését meghatározó humán tőkének is van fejlődési ciklusa. A humánberuházások többnyire megelőzik a gazdaságban végbe menő kreatív rombolás időszakát, Egyrészt elősegítve a váltást, másrészt részei a változásnak. Ezekben a kreatív ciklusokban kulcsszerepe van a helyi szociális szolgáltatás szervezeteinek, ezen belül az oktatásnak. Történelmi példák mutatják a humán tőke ciklus változásai nem vak szerencse függvényei. Ellenkezőleg, minden nagy váltást jól átgondolt politikai döntés előzött meg, amelyet politikusok hoznak, akik korszakokat jelölnek ki.</t>
  </si>
  <si>
    <t xml:space="preserve"> Local organization of Social Services and K wave theory</t>
  </si>
  <si>
    <t>10.19055/ams.2021.11/30/1</t>
  </si>
  <si>
    <t xml:space="preserve"> társadalomtörténet , társadalompolitika , helyi szociális ellátás , társadalmi változás , oktatáspolitika , humántőke , cikluselméletek , social history , social policy , local organization of social services , social change , educational policy , human capital , cycle theories</t>
  </si>
  <si>
    <t>https://www.proquest.com/scholarly-journals/helyi-szociális-ellátórendszer-és-k-hullám/docview/2612789832/se-2?accountid=14549</t>
  </si>
  <si>
    <t>Tafadzwa Patience Kunonga;Spiers, Gemma Frances;Beyer, Fiona R;Hanratty, Barbara;Boulton, Elisabeth;Hall, Alex;Bower, Peter;Todd, Chris;Craig, Dawn</t>
  </si>
  <si>
    <t>Effects of Digital Technologies on Older People’s Access to Health and Social Care: Umbrella Review</t>
  </si>
  <si>
    <t>Background: The 2020 COVID-19 pandemic prompted the rapid implementation of new and existing digital technologies to facilitate access to health and care services during physical distancing. Older people may be disadvantaged in that regard if they are unable to use or have access to smartphones, tablets, computers, or other technologies. Objective: In this study, we synthesized evidence on the impact of digital technologies on older adults’ access to health and social services. Methods: We conducted an umbrella review of systematic reviews published from January 2000 to October 2019 using comprehensive searches of 6 databases. We looked for reviews in a population of adults aged ≥65 years in any setting, reporting outcomes related to the impact of technologies on access to health and social care services. Results: A total of 7 systematic reviews met the inclusion criteria, providing data from 77 randomized controlled trials and 50 observational studies. All of them synthesized findings from low-quality primary studies, 2 of which used robust review methods. Most of the reviews focused on digital technologies to facilitate remote delivery of care, including consultations and therapy. No studies examined technologies used for first contact access to care, such as online appointment scheduling. Overall, we found no reviews of technology to facilitate first contact access to health and social care such as online appointment booking systems for older populations. Conclusions: The impact of digital technologies on equitable access to services for older people is unclear. Research is urgently needed in order to understand the positive and negative consequences of digital technologies on health care access and to identify the groups most vulnerable to exclusion.</t>
  </si>
  <si>
    <t>10.2196/25887</t>
  </si>
  <si>
    <t xml:space="preserve"> digital health , Digital electronics , United States , Older , Health and social care , Old age , Systematic review , social care , access , older adults , review of reviews , umbrella review</t>
  </si>
  <si>
    <t>https://www.proquest.com/scholarly-journals/effects-digital-technologies-on-older-people-s/docview/2604665806/se-2?accountid=14549</t>
  </si>
  <si>
    <t>Worton, S Kathleen;Furman, Ellis</t>
  </si>
  <si>
    <t>Examining peer learning as a strategy for advancing uptake of evidence-based practices: a scoping review</t>
  </si>
  <si>
    <t>Background: Continued evolution of knowledge-to-action (KTA) theories requires increased attention to dynamics of power and ways to integrate multiple forms of knowledge. Peer learning ‐ a process through which knowledge users interact with other learners ‐ is a valuable but largely unexamined strategy for integrating practice-based knowledge in the KTA process. Aims and objectives: This study undertakes a scoping review to examine how peer-learning strategies have been used to advance knowledge users’ capacity for implementing evidence-based practices. Methods: A search of ten online databases and a manual search of five journals was conducted to identify studies published between 2001 and 2018. Selected publications included 26 studies conducted in Canada, the US, the UK, Australia, and the Netherlands. Studies utilised peer learning as a capacity-building strategy to advance the uptake or implementation of evidence-based practices among professionals in social services, education, or health/mental health sectors. Findings: Links between peer-learning strategies and multiple individual and/or collective capacities for implementing evidence-based practices were identified from selected studies. Individual capacities linked to peer learning include knowledge of the practice, attitudes (for example, motivation and ‘buy-in’), and practical skills. Collective capacities supported through peer learning included knowledge exchange, knowledge generation, relationship development, networking, and resource/tool sharing. Peer learning was often paired with didactic or expert-led activities. Discussion and conclusions: This scoping review identifies how peer learning has been used as a capacity-building strategy in implementation initiatives. Peer-learning activities provide a means to help integrate multiple forms of knowledge in the KTA process.</t>
  </si>
  <si>
    <t>10.1332/174426421X16149619754826</t>
  </si>
  <si>
    <t xml:space="preserve"> capacity , Capacity building , Peer learning , Evidence-based practice , Systematic review , evidence-based practice , knowledge-to-action theory , peer learning</t>
  </si>
  <si>
    <t>https://www.proquest.com/scholarly-journals/examining-peer-learning-as-strategy-advancing/docview/2601579540/se-2?accountid=14549</t>
  </si>
  <si>
    <t>Davidson, Danielle</t>
  </si>
  <si>
    <t>Supporting Telephone Counsellors in the Context of the COVID-19 Pandemic</t>
  </si>
  <si>
    <t>The COVID-19 pandemic has caused a necessary increase in the use of non-face-to-face modalities of human and social service delivery, including via the telephone. The ongoing nature of the COVID-19 pandemic and cost-effciencies associated with welfare austerity measures make it likely that distance modalities will be used by social services well into the future. However, this transition may not be straightforward. Many services have needed to make this transition to disembodied forms of communication, requiring a rapid uptake of skills by staff whose previous work was based on face-to-face interactions with clients and other staff. The use of telephone and other electronic forms of communication (e.g. Zoom, chatrooms) has signifcantly changed the nature of the work, requiring practitioners to attend to different dimensions of the interactions. This article draws on interview data taken from two separate studies involving telephone counsellors: (1) a case study project involving 10 practitioners working in New Zealand and (2) a qualitative study about how practitioners engage in dynamic practice. Findings from both studies detail the infuence of managerial policies on practitioners' capacity to respond to the complexity of their telephone work. It concludes with cautionary notes about the important institutional obligations that organisations have to both clients and workers - obligations that cannot be sidestepped because they are deemed 'too expensive'.</t>
  </si>
  <si>
    <t xml:space="preserve"> Social services , New Zealand , Counselor , COVID-19 , Telephone</t>
  </si>
  <si>
    <t>https://www.proquest.com/scholarly-journals/supporting-telephone-counsellors-context-covid-19/docview/2657443258/se-2?accountid=14549</t>
  </si>
  <si>
    <t>O'Brien, Grace</t>
  </si>
  <si>
    <t>The Basics Card: A return to the 'Rations' days for First nations peoples of Australia?</t>
  </si>
  <si>
    <t>Addressing the Australian Government's' historical and current involvement in the income management of First Nations peoples, this literature review considers the political contexts behind the decision to extend trials in communities and what this means for First Nations communities across these trial sites. In the Northern Territory (NT) in 2007, before the introduction of the CDC, 73 First Nations communities in the NT were income managed and subjected to the distinctive BC introduced by the Howard Government in 2007 under the Northern Territory Emergency Response (NTER) intervention (Jeffes 2020). According to the Australian Council of Social Services (ACOSS) (2018), nearly 78 per cent of those who have been compulsorily placed on the CDC are First Nations peoples. The NT Government did not only change the Act; the legislative change was accompanied by substantial increases in fnes associated with non-compliance of compulsory attendance of children at school, from 200 AUD to 1,995 AUD for a frst offence (Department of Education NT 2011).</t>
  </si>
  <si>
    <t xml:space="preserve"> Australian Government , Indigenous peoples , Australia , Nation</t>
  </si>
  <si>
    <t>https://www.proquest.com/scholarly-journals/basics-card-return-rations-days-first-nations/docview/2657443244/se-2?accountid=14549</t>
  </si>
  <si>
    <t>Gendera, Sandra;Valentine, Kylie;Breckenridge, Jan</t>
  </si>
  <si>
    <t>The significance of technology as both a resource in enhancing safety, and a means of perpetrating violence: the implications for policy and practice</t>
  </si>
  <si>
    <t>There is evidence that technological devices such as personal safety alarms and security cameras can be effective in contributing to an increased sense of safety for victims of domestic and family violence, when they are provided as part of a broader programme of support. This article reports on findings from a mixed methods evaluation of a programme trialled in Queensland, Australia. The programme was funded by the Commonwealth Department of Social Services as part of the Keeping Women Safe in Their Home initiative. The trial was comprised of two components: the provision of personal safety alarms and security cameras to victims, and the resourcing of service providers to identify and respond to technology-facilitated abuse experienced by their clients. The findings from the evaluation of the trial contribute to an emerging evidence base on technology as a means to support and increase the safety of victims of violence. The findings also contribute to evidence on the capacity of the sector to respond to the use of technology to harass, monitor and stalk victims. There are benefits to clients and service providers from the innovative use of technology as part of a holistic and flexible domestic and family violence service response to meet the needs of victims, including those who wish to remain in their home. However, service providers in the trial felt less confident in supporting victims of technology-facilitated abuse. The limited uptake of strategies provided to assess and monitor technology-facilitated abuse indicates that support workers in the domestic violence sector would benefit from capacity building in this area. Better data and more research are needed to understand how technology is used to facilitate abuse and how services can implement effective responses to technology-facilitated abuse.</t>
  </si>
  <si>
    <t>10.1332/239868021X16255656776492</t>
  </si>
  <si>
    <t xml:space="preserve"> domestic and family violence , Capacity building , Domestic violence , Family violence , Closed-circuit television , Technology , Violence , Abuse , Safety , Service provider , personal safety technology , programme evaluation , technology-facilitated abuse , Y , GenderWatch</t>
  </si>
  <si>
    <t>https://www.proquest.com/scholarly-journals/significance-technology-as-both-resource/docview/2599135986/se-2?accountid=14549</t>
  </si>
  <si>
    <t>Lenart, Marta;Mackowiak, Maria;Senczyszyn, Adrianna;Szczesniak, Dorota;Giebel, Clarissa;Chattat, Rabih;Gabbay, Mark;Lion, Katarzyna;Moyle, Wendy;Ottoboni, Giovanni;Rymaszewska, Joanna;Tetlow, Hilary;Trypka, Elzbieta;Valente, Marco;Chirico, Ilaria;Cations, Monica</t>
  </si>
  <si>
    <t>Social health of people with dementia during the SARS-CoV-2 pandemic</t>
  </si>
  <si>
    <t>Background: Limited access to medical and social services during the coronavirus outbreak has contributed to the exclusion of vulnerable populations, such as people with dementia and older adults. These limitations and the resulting social isolation have highlighted the importance of social relationships and their relationship to the mental health of these people. In the context of dementia, ‘social health’ (SH) can be defined as the role of social abilities for achieving a dynamic balance between opportunities and limitations. The concept encompasses the capacity and independency of an individual to participate in social activities alongside the influences of the surrounding social network. Methods: Using a qualitative and quantitative approach, we will present social health and its determinants of people with dementia related to social care service closures and self-isolation during the SARS-CoV-2 pandemic. We present an analysis of the survey data from the cross-country population- based study and the semi-structured telephone interviews with people with and without dementia from Poland, UK, Australia and Italy aged 65 and over. Results: Measuring the Social Health Index in relation to experiencing self-isolation and changes in the use of services before and during the pandemic among the people with dementia, allow us to identify the level of SH and its determinants. Also, the qualitative results revealed the indirect consequences of the pandemic-related restrictions in the access to social care service and social isolation. Reduction of social support was significantly related to deficits in social health and well-being. Conclusions: Our results highlight the emerging impact of health the current global epidemiological situation upon social health, with a particular focus on those affected by social disadvantage and isolation.</t>
  </si>
  <si>
    <t>10.1017/S1041610221001551</t>
  </si>
  <si>
    <t xml:space="preserve"> Dementia , Social determinants of health , Social work , Social services , COVID-19 , Severe acute respiratory syndrome coronavirus 2 , Qualitative research , Surveys &amp; questionnaires , Interviews</t>
  </si>
  <si>
    <t>https://www.proquest.com/scholarly-journals/social-health-people-with-dementia-during-sars/docview/2589836426/se-2?accountid=14549</t>
  </si>
  <si>
    <t>Vives-Cases, Carmen;Daniel La Parra-Casado;Briones-Vozmediano, Erica;March, Sebastià;García-Navas, Ana María;José Miguel Carrasco;Otero-García, Laura;Sanz-Barbero, Belén</t>
  </si>
  <si>
    <t>Coping with intimate partner violence and the COVID-19 lockdown: The perspectives of service professionals in Spain</t>
  </si>
  <si>
    <t>Socioeconomic crisis and humanitarian disasters can cause increased stress for women who experience inter-partner violence (IPV). This study analyzed the impact of the COVID-19 lockdown on this important issue, their related health and social services and working conditions from the perspectives of professionals in different sectors. Forty-three semi-structured interviews were carried out with 47 professionals (44 women and 3 men) from 40 different entities (September 2020—April 2021). This content analysis suggests that the pandemic and its associated prevention measures have had a negative impact on women exposed to IPV and their children, which affected their social wellbeing. Professionals described burnout, difficult and slow administrative processes, and problems with coordination and access to information. These negative impacts were mitigated, in part, by the work of professionals, but this suggests that a series of key strategies are needed to improve the response capacity of the service sector to IPV in situations of crisis. These improvements are related to the availability of human and material resources; an efficient coordination network between the professionals from different sectors; existence of informal support networks in the community; protocols/procedures and prior training for better implementation; and greater flexibility and accessibility of basic services that benefit women who experience IPV.</t>
  </si>
  <si>
    <t>10.1371/journal.pone.0258865</t>
  </si>
  <si>
    <t xml:space="preserve"> COVID 19 , Pandemic , COVID-19 , Violence , Spain , Intimate relationship , Pandemics , Primary care , Intimate partner violence , Attention , Qualitative studies , Children , Public administration</t>
  </si>
  <si>
    <t>https://www.proquest.com/scholarly-journals/coping-with-intimate-partner-violence-covid-19/docview/2584299022/se-2?accountid=14549</t>
  </si>
  <si>
    <t>Gillian O’Bryan;Feldacker, Caryl;Ensminger, Alison;Nghatanga, Magdaleena;Brandt, Laura;Shepard, Mark;Billah, Idel;Aupokolo, Mekondjo;Assegid Tassew Mengistu;Forster, Norbert;Zemburuka, Brigitte;Sithole, Edwin;Gram Mutandi;Barnhart, Scott;Gabrielle O’Malley</t>
  </si>
  <si>
    <t>Adverse event profile and associated factors following surgical voluntary medical male circumcision in two regions of Namibia, 2015–2018</t>
  </si>
  <si>
    <t>Introduction Monitoring clinical safety of voluntary medical male circumcision (VMMC) is critical to minimize risk as VMMC programs for HIV prevention are scaled. This cross-sectional analysis describes the adverse event (AE) profile of a large-scale, routine VMMC program and identifies factors associated with the development, severity, and timing of AEs to provide recommendations for program quality improvement. Materials and methods From 2015–2018 there were 28,990 circumcisions performed in International Training and Education Center for Health (I-TECH) supported regions of Namibia in collaboration with the Ministry of Health and Social Services. Two routine follow-up visits after VMMC were scheduled to identify clients with AEs. Summary statistics were used to describe characteristics of all VMMC clients and the subset who experienced an AE. We used chi-square tests to evaluate associations between AE timing, patient age, and other patient and AE characteristics. We used a logistic regression model to explore associations between patient characteristics and AE severity. Results Of the 498 clients with AEs (AE rate of 1.7%), 40 (8%) occurred ≤2 days, 262 (53%) occurred 3–7 days, 161 (32%) between day 8 and 14, and 35 (7%) were ≥15 days post-VMMC. Early AEs (on or before day 2) tended to be severe and categorized as bleeding, while infections were the most common AEs occurring later (p&amp;lt;0.001). Younger clients (aged 10–14 years) experienced more infections, whereas older clients experienced more bleeding (p&amp;lt;0.001). Conclusions Almost 40% of AEs occurred after the second follow-up visit, of which 179 (91%) were infections. Improvements in pre-surgical and post-surgical counselling and post-operative educational materials encouraging clients to seek care at any time, adoption of alternative follow-up methods, and the addition of a third follow-up visit may improve outcomes for patients. Enhancing post-surgical counselling and emphasizing wound care for younger VMMC clients and their caregivers could help mitigate elevated risk of infection.</t>
  </si>
  <si>
    <t>10.1371/journal.pone.0258611</t>
  </si>
  <si>
    <t xml:space="preserve"> Namibia , Namibia , Male Circumcision , Adverse event , Circumcision , Bleeding , Female genital mutilation , Infection , Hemorrhage , Circumcision , Medical risk factors , Adverse events , Age groups , HIV , Transportation</t>
  </si>
  <si>
    <t>https://www.proquest.com/scholarly-journals/adverse-event-profile-associated-factors/docview/2583898532/se-2?accountid=14549</t>
  </si>
  <si>
    <t>Rastogi, Rashmi;Chakravarty, Sangeeta;Pradhan, Basanta K</t>
  </si>
  <si>
    <t>DEVELOPMENT EXPENDITURE IN LOW-INCOME INDIAN STATES</t>
  </si>
  <si>
    <t>The under-developed economies spend more on public goods and services. The low income states in India spend relatively more on public goods and services as compared to middleincome and high-income states. These low-income Indian states, however, perform relatively poor in socio-economic indicators such as poverty, health facilities, education, etc. This raises a question that why low-income states in India are more deprived despite of high public expenditure. The question has been addressed by testing the Wagner's law for low-income states in India for the period 1980-81 to 2014-15. Wagner's law states that public expenditure increases with rise in state activity. The study considers development expenditure- social sector and economic services. Each head is further categorized into revenue and capital expenditure. Since the study uses time series data for each panel, IM-Pasaran test is used for testing stationarity, and ARDL Model is used for obtaining long-term estimates of Wagner's law. We find that on average low income states in India tend to spend more on social sector and economic services as the output increases. However, the analysis of individual low-income states is different. Results of Odisha and West Bengal validate Wagner's law, public expenditure on both social sector and economic services had increased with output. In Rajasthan, expenditure on social sector is revenue in nature and expenditure in economic services is dominated by capital outlay (elasticity less than one). Although rest of the low income states spends on social sector and economic services with growth in output, the expenditure is revenue in nature. The results indicate that majority of low income states spends more on maintenance of available social services and less on creation of infrastructure. The expenditure on creation of infrastructure is necessary for the development of industries and agriculture in under-developed economies, and thus, capital expenditure is crucial for overall wellbeing of society. The low- income states in India had spent only 37% (average) of total expenditure on capital outlay of economic services during the period from 1980-81 to 2014-15. Apart from having revenue expenditure on social services, low-income states should focus on the development of economic services.</t>
  </si>
  <si>
    <t xml:space="preserve"> Revenue , Voluntary sector , Public expenditure , Development , Capital expenditure , Poverty , Wagner's law</t>
  </si>
  <si>
    <t>https://www.proquest.com/scholarly-journals/development-expenditure-low-income-indian-states/docview/2530521298/se-2?accountid=14549</t>
  </si>
  <si>
    <t>Carradore, Marco</t>
  </si>
  <si>
    <t>Social Robots in the Home: What Factors Influence Attitudes Towards their Use in Assistive Care?</t>
  </si>
  <si>
    <t>Robots sociales en el hogar: ¿Qué factores influyen en las actitudes hacia su uso en cuidados asistenciales?</t>
  </si>
  <si>
    <t>Advances in technology and science have led to the application of artificial intelligence in many different areas of life. In particular, they have led to the appearance of robots in the domestic sphere. One type of robot - namely, the social robot - has been endowed with a very human aesthetic and is designed to interact with humans, and it is increasingly being used to perform "human tasks". Social robots have also been introduced into the social services, providing companionship and assistive services for children, the infirm and the elderly. Such usage has rightly attracted the interest of the social sciences, fuelling the debate about the acceptance of social robots by their endusers. In this paper, regression analysis is applied to data from the Eurobarometer survey to investigate how socio-demographic features and self-confidence on technological development influence European citizens' attitudes towards robots in the social services. The results show that men, with a high level of education, living in a big city and with experience of robot use have more positive attitudes towards the concept of robots for assistive services. This study emphasizes the need to consider the relation between attitudes towards social robots and their use to avoid the generation of social inequalities.</t>
  </si>
  <si>
    <t>Resumen: Los avances en la tecnología y la ciencia han llevado a la aplicación de la inteligencia artificial en muchas áreas diferentes de la vida. En particular, han llevado a la aparición de robots en la esfera doméstica. Un tipo de robot, en concreto el robot social, ha sido dotado de una estética muy humana y está diseñado para interactuar con humanos, y cada vez se utiliza más para realizar "tareas humanas". Los robots sociales también se han introducido en los servicios sociales, proporcionando compañía y servicios de asistencia a niños, enfermos y ancianos. Este uso ha atraído con razón el interés de las ciencias sociales, alimentando el debate sobre la aceptación de los robots sociales por parte de sus usuarios finales. En este artículo, se aplica un análisis de regresión a los datos de la encuesta del Eurobarómetro para investigar cómo las características sociodemográficas y la confianza en el desarrollo tecnológico influyen en las actitudes de los ciudadanos europeos hacia los robots en los servicios sociales. Los resultados muestran que los hombres, con un alto nivel de educación, que viven en una gran ciudad y con experiencia en el uso de robots tienen actitudes más positivas hacia el concepto de robots para servicios de asistencia. Este estudio enfatiza la necesidad de considerar la relación entre las actitudes hacia los robots sociales y su uso para evitar la generación de desigualdades sociales.</t>
  </si>
  <si>
    <t xml:space="preserve"> Attitude , Confidence , Social robot</t>
  </si>
  <si>
    <t>https://www.proquest.com/scholarly-journals/social-robots-home-what-factors-influence/docview/2583607754/se-2?accountid=14549</t>
  </si>
  <si>
    <t>Serrato Calero Mª de las Mercedes;Delgado-Vázquez, Ángel M;Díaz Jiménez Rosa M</t>
  </si>
  <si>
    <t>Systematized Review and Meta-synthesis of the Sterilization of Women with Disabilities in the Field of Social Science: from Macroeugenics to Microeugenics</t>
  </si>
  <si>
    <t>Background The forced sterilization of women with disabilities has been a common practice throughout the world, hindering the sexual and reproductive freedom of a significant part of the female population. Methods In this paper, carried out between 2018 and 2019, we will perform a systematized review of this phenomenon in order to find out the scientific contributions on this matter in the field of Social Science, explore whether this practice is linked to one or more forms of violence, and analyze whether it is identified with specific disability typologies. For that purpose, we performed searches on three different bibliographic databases: Social Work Abstracts, Sociological Abstracts, and Social Services Abstracts, focusing on the disciplinary origin of the analysis. The research focusing on the forced sterilization of women with disabilities was selected, while those pertaining to other groups subjected to involuntary sterilization were ignored. After an evaluation phase, we obtained 98 research papers that were then subjected to the synthesis and analysis phases, following the SALSA Framework review methodology. Results The main findings indicate that on how the macroeugenics carried out during the nineteenth century has continued up until today as microeugenics, setting up the required situation for the continuation of forced sterilization. Conclusions This and other results provided significant data about the state of the matter in the field of Social Sciences, establishing the basis to organize further research about a phenomenon that has still not been sufficiently studied.</t>
  </si>
  <si>
    <t>10.1007/s13178-020-00488-0</t>
  </si>
  <si>
    <t xml:space="preserve"> Journal Article , Evidence Based Healthcare</t>
  </si>
  <si>
    <t xml:space="preserve"> Disability , Woman , Disability , Sterilization , Forced sterilization , Women with disabilities , Eugenics , Systematized review , Evidence synthesis , Y , GenderWatch</t>
  </si>
  <si>
    <t>https://www.proquest.com/scholarly-journals/systematized-review-meta-synthesis-sterilization/docview/2564698280/se-2?accountid=14549</t>
  </si>
  <si>
    <t>Squalli, Jay</t>
  </si>
  <si>
    <t>Disentangling the relationship between immigration and environmental emissions</t>
  </si>
  <si>
    <t>Immigrants have historically been accused of being unassimilable, responsible for driving down wages, taking jobs away from native workers, and disproportionately drawing benefits from education, health care, and social services. With environmental concerns gaining more traction, they have also been blamed for contributing to climate change. Previous empirical contributions, however, have suggested that immigration may actually improve air quality, but their findings have been largely based on cross-sectional data and estimations not addressing endogeneity between immigration and environmental emissions and between income and emissions. This study provides a more compelling and accurate disentangling of the link between immigration and environmental emissions by using panel US state-level data over the 1997–2014 period and by controlling for endogeneity, other confounding factors, and spatial variation. It presents evidence of a negative and bidirectional link between the share of immigrants and emissions of CO 2 , CH 4 , and N 2 O. These findings suggest that immigration may indeed yield environmental benefits and that environmental quality may represent an important factor or amenity influencing immigration flows. Future research should build on these results to further identify and assess all potential immigration-emissions pathways, ideally using more disaggregated data while taking into account potential generational variation.</t>
  </si>
  <si>
    <t>10.1007/s11111-020-00369-z</t>
  </si>
  <si>
    <t xml:space="preserve"> Immigration , Emission , Endogeneity , Immigration , Air pollution , Biophysical environment , Environmental emissions , Endogeneity , United States</t>
  </si>
  <si>
    <t>https://www.proquest.com/scholarly-journals/disentangling-relationship-between-immigration/docview/2555779225/se-2?accountid=14549</t>
  </si>
  <si>
    <t>Safarov, Nuriiar</t>
  </si>
  <si>
    <t>Personal experiences of digital public services access and use: Older migrants' digital choices</t>
  </si>
  <si>
    <t>Experiencias personales de acceso y uso de los servicios públicos digitales: las opciones digitales de los migrantes de mayor edad</t>
  </si>
  <si>
    <t>This paper presents a study of the personal experiences of older migrants as they use digital technologies and electronic services. Focusing primarily on digital health and social services, the aim of this research is to gain a better understanding of the digital divide at a micro-level. The concept of digital choice is used to analyse the personal decisions that lead to an engagement with digital technologies and internet services or a disengagement from online tools. A qualitative case study of Russian-speaking migrants in Finland utilised participant observation, interviews, and diaries to gain insights into the adoption of digital public services from the user perspective. This paper contributes to the view of digital engagement as a complex and multifaceted process that involves socio-demographic determinants, as well as individual agency and social context. The key findings of this study show that individual efforts and personal attributes, such as habits, sense of trust, and fears, play critical roles in shaping digital engagement. The context of ongoing digitalisation in the public sphere is discussed as an important push factor influencing the research participants' adoption and use of digital services.</t>
  </si>
  <si>
    <t>Resumen: Este artículo presenta un estudio de las experiencias personales de los migrantes mayores en el uso de las tecnologías digitales y los servicios electrónicos. Centrándose principalmente en la salud digital y los servicios sociales, el objetivo de esta investigación es obtener una mejor comprensión de la brecha digital a nivel micro. El concepto de elección digital se utiliza para analizar las decisiones personales que conducen a un compromiso con las tecnologías digitales y los servicios de Internet o a una desvinculación de las herramientas en línea. Un estudio de caso cualitativo de los migrantes de habla rusa en Finlandia utilizó la observación participante, entrevistas y diarios para obtener información sobre la adopción de servicios públicos digitales desde la perspectiva del usuario. Este artículo contribuye a la visión de la participación digital como un proceso complejo y multifacético que involucra determinantes sociodemográficos, así como la agencia individual y el contexto social. Los hallazgos clave de este estudio muestran que los esfuerzos individuales y los atributos personales, como los hábitos, el sentido de confianza y los miedos, juegan un papel crítico en la configuración de la participación digital. El contexto de la digitalización en curso en la esfera pública se analiza como un factor de empuje importante que influye en la adopción y el uso de los servicios digitales por parte de los participantes de la investigación.</t>
  </si>
  <si>
    <t>10.1016/j.techsoc.2021.101627</t>
  </si>
  <si>
    <t>https://www.proquest.com/scholarly-journals/personal-experiences-digital-public-services/docview/2575534432/se-2?accountid=14549</t>
  </si>
  <si>
    <t>Grol, Sietske;Molleman, Gerard;van Heumen, Nanne;van den Muijsenbergh, Maria;Scherpbier-de Haan, Nynke;Schers, Henk</t>
  </si>
  <si>
    <t>General practitioners' views on the influence of long-term care reforms on integrated elderly care in the Netherlands: a qualitative interview study</t>
  </si>
  <si>
    <t>This study explores the long-term care (LTC) reform in the Netherlands and its relation to the day-to-day integrated care for frail elderly people, from the perspective of general practitioners (GPs). We assessed GP perspectives regarding which elements of the LTC reform have promoted and hindered the provision of person-centred, integrated care for elderly people in the Netherlands. We performed case studies conducted by semi-structured interviews, using the Healthy Alliances (HALL) framework as a framework for thematic analysis. GPs reported that the ideals of the LTC reform (self-reliance) were largely achievable and listed a number of positive effects, including increased healthcare professional engagement and the improved integration of the medical and social domains through the close involvement of social support teams. The reported negative implications were a lack of co-ordination in the implementation of the reforms by the municipality, insufficient funding for multidisciplinary team meetings and the reinforced fragmentation of home care. In particular, the implementation of the system reforms took place with little regard for the local context. We suggest that the implementation of national care reforms should be aligned with factors operating at the micro level and make the following recommendations: use one central location for primary health and social services, integrate regional ICT structures to improve the exchange of patient information, and reduce fragmentation in home care.</t>
  </si>
  <si>
    <t>10.1016/j.healthpol.2021.04.011</t>
  </si>
  <si>
    <t xml:space="preserve"> General practitioner , Old age , Netherlands , Integrated care , Long-term care , Elderly care</t>
  </si>
  <si>
    <t>https://www.proquest.com/scholarly-journals/general-practitioners-views-on-influence-long/docview/2572274108/se-2?accountid=14549</t>
  </si>
  <si>
    <t>Raynault, Audrey;Lebel, Paule;Brault, Isabelle;Vanier, Marie-Claude;Flora, Luigi</t>
  </si>
  <si>
    <t>How interprofessional teams of students mobilized collaborative practice competencies and the patient partnership approach in a hybrid IPE course</t>
  </si>
  <si>
    <t>To develop collaborative competencies of future health and social services professionals, the Université de Montréal (UdeM) offers interprofessional education (IPE) in partnership with patients. To meet the challenges of IPE, UdeM turned to digital tools to enable interprofessional teams of students to collaborate online and face-to-face. The collaborative flipped classroom for IPE with patient partnership is the conceptual framework for the pedagogical method used for this study. It is based on: 1) a competency framework and 2) collaborative learning concept and dimensions. The study aimed to: 1) demonstrate how interprofessional teams of students mobilize framework competencies and care approaches during online and face-to-face collaborative learning activities; and 2) analyze how students collaborate during a hybrid IPE course using a patient partnership approach. Using a qualitative methodology, the contents of the online collaborative journals (OCJs) of 12 interprofessional student teams were analyzed, along with the individual comments (n = 994) of IPE course learners collected through the Interprofessional Team Collaboration questionnaire (n = 321). The results suggest that the course under study enabled teams to collaborate online and face-to-face throughout the term, and indicate that students were better prepared to adopt a patient partnership approach.</t>
  </si>
  <si>
    <t>10.1080/13561820.2020.1783217</t>
  </si>
  <si>
    <t xml:space="preserve"> Interprofessional education , patient partnership , hybrid learning , collaborative learning , collaborative practice competencies , flipped classroom</t>
  </si>
  <si>
    <t>https://www.proquest.com/scholarly-journals/how-interprofessional-teams-students-mobilized/docview/2547794779/se-2?accountid=14549</t>
  </si>
  <si>
    <t>Tie-Cheng, SHAN;Hai-Tao, WU;LI, Jun</t>
  </si>
  <si>
    <t>Factors that the Effect of Social Welfare Service on Poor Family Stress Reduction</t>
  </si>
  <si>
    <t>There is no choice for a person being born in a family. Currently, the situation of family poverty is getting serious. Lots of low-income population is children stuck in poverty. The weakness of family economy results in the bad development, e.g. low social economy, poverty, cultural capital, and family structure disadvantage, to affect children not receiving sufficient family resources in the enlightenment stage and being the inheritors of inter-generation poverty. Poverty gap drives clearer social stratification, and the adverse nature environment becomes a secret concern in children’ future development. Aiming at poor families in Hubei, as the questionnaire analysis objects, 280 copies of questionnaire are distributed, and 214 valid copies are retrieved, with the retrieval rate 76%. The research results are summarized as below: Top five indicators, among 22, are sequenced in-kind subsidy, visit care, self-help groups, community activity, and sponsorship for education; Overall speaking, poor families receiving social welfare service show the highest satisfaction with financial subsidy; besides, sponsorship system is correlated with financial subsidy that poor families are satisfied with sponsorship system; Psychological behaviors involve in individual single parents and the children. Under the emphasis of single parents on the children and the support for single parents’ personal emotions, single parents are obviously satisfied with psychological behavior service. According to the results to propose suggestions, it is expected to benefit the government promoting various social welfare services to fully take care of public welfare and promote people’s quality of life.</t>
  </si>
  <si>
    <t xml:space="preserve"> social welfare service , poor family , stress relief , critical factor , social policies , social economy , social stratification  DOI: https://doiorg/1033788/rcis731</t>
  </si>
  <si>
    <t>https://www.proquest.com/scholarly-journals/factors-that-effect-social-welfare-service-on/docview/2845457883/se-2?accountid=14549</t>
  </si>
  <si>
    <t>Lalgoulen, Khongsai;Anal T S Shanghring Catherine;Rapheileng, A S;Singh, Kh Tomba;Shah Md Kheiruddin;Pandey Digvijay</t>
  </si>
  <si>
    <t>Combating the Spread of COVID-19 Through Community Participation</t>
  </si>
  <si>
    <t>India has a vast population with a weak public health system, which is vulnerable to the COVID-19 pandemic. Economically and physically, India is in a state of considerable risk of the COVID-19 pandemic. Community participation through various measures is the only way to limit the spread of the virus. The present study investigates the possibility of social intervention and involvement in controlling the pandemics and its cascading effect. The study identifies 5 ‘S’, namely, segregation, sensitization, social fencing, solidarity, and social services, to control the disease through people’s participation that could throw insights into controlling the virus and minimizing the aftershock of the pandemic.</t>
  </si>
  <si>
    <t>10.1007/s40609-020-00174-4</t>
  </si>
  <si>
    <t xml:space="preserve"> COVID-19 , Community Participation , Social services , Pandemic , COVID-19 , Pandemic , Community participation , Social , India , Spread , Symptoms , Asymptomatic</t>
  </si>
  <si>
    <t>https://www.proquest.com/scholarly-journals/combating-spread-covid-19-through-community/docview/2526475067/se-2?accountid=14549</t>
  </si>
  <si>
    <t>Holmlund, Maline</t>
  </si>
  <si>
    <t>Policed empowerment at the intersection of child welfare and migration control</t>
  </si>
  <si>
    <t>This article aims to show an example of how municipal policy promotes a social work of policing and expulsion, represented as a child welfare. It is legitimated through a therapeutic rationality promoting emotional wellbeing among asylum-seeking minors arriving on their own. The material consists of municipal policy documents Children’s best interests when returning and Unaccompanied returns issued by the municipality of Strömsund, Northern Sweden, developed as a best practice project during 2014–2020. A post-structuralist policy analysis is applied, underpinned by Foucauldian governmentality. It de-constructs how productive and repressive elements of care and control are intertwined into a rationality of policed empowerment and a technology of activation into expulsion . The rationality encourages re-orienting motivations to stay in Sweden into willing self-exclusion, through collaborative reflection and normalization of expulsion as ‘crisis management’ and child welfare. Concerns of children arriving alone are described as manifestations of ‘crisis’, caused by immature mobility, expectations to stay in Sweden and separation from roots. Social services, legal guardians and staff at housings are encouraged to form a collaborative and motivational technology of support. Children’s needs are represented as emotionally fragile, to be cared and reshaped therapeutically through collaborative reflection on exclusion as being in service of children’s self-development. Techniques presented in the material re-shape motivations through collaboration, securitization and activation. Although effects might turn out differently, this case shows a combination of neo-liberal empowerment and policing encouraging a child welfare regime of exclusion and policing.</t>
  </si>
  <si>
    <t>10.1080/2156857X.2020.1868554</t>
  </si>
  <si>
    <t xml:space="preserve"> unaccompanied asylum seeking minors , border policing , social work , governmentality , Sweden</t>
  </si>
  <si>
    <t>https://www.proquest.com/scholarly-journals/policed-empowerment-at-intersection-child-welfare/docview/2571423800/se-2?accountid=14549</t>
  </si>
  <si>
    <t>Grembowski, David;Conrad, Douglas;Naranjo, Diana;Wood, Suzanne;Zhou, Lingmei;Banks, Jordan;Coe, Norma B;Kwan-Gett, Tao;Baseman, Janet</t>
  </si>
  <si>
    <t>State-Level Evaluation of Washington's State Innovation Models (SIM) Initiative</t>
  </si>
  <si>
    <t>The Washington State Innovation Models (SIM) $65 million Test Award from the Center for Medicare &amp;amp; Medicaid Services' Innovation Center is a statewide intervention expected to improve population health, quality of care, and cost growth through four initiatives: 1) regional accountable communities of health linking health and social services to address local needs; 2) a practice transformation support hub; 3) four value-based payment reform pilot projects mainly in state employee and Medicaid populations; and 4) data and analytic infrastructure development to support system transformation with common measures. We develop a conceptual model based on diffusion theory and apply the RE-AIM evaluation framework (Reach, Effectiveness, Adoption, Implementation, and Maintenance) to structure our evaluation. We find that in three years (2016–2018), SIM built the infrastructure for system transformation and increased Washington's readiness for health system change in the next decade. However, the initiatives have not spread statewide, which may take over 10 years.</t>
  </si>
  <si>
    <t xml:space="preserve"> State Innovation Model , Initiative , Innovation , SIM , Washington , complex intervention , RE-AIM evaluation , mixed methods , health policy , statewide system transformation , accountable communities of health , payment reform , practice transformation support , Medicaid</t>
  </si>
  <si>
    <t>https://www.proquest.com/scholarly-journals/state-level-evaluation-washingtons-innovation/docview/2547640859/se-2?accountid=14549</t>
  </si>
  <si>
    <t>Mercer, Tim;Khurshid, Anjum</t>
  </si>
  <si>
    <t>Advancing Health Equity for People Experiencing Homelessness Using Blockchain Technology for Identity Management: A Research Agenda</t>
  </si>
  <si>
    <t>People experiencing homelessness (PEH) are medically complex, with limited access to health care and unmet health-related social needs. People experiencing homelessness must access a wide range of health and social services, for which they must typically show proof of identity. Many PEH do not have original vital documents, which are highly susceptible to damage, loss, or theft. Lack of proof of identity is a major barrier to receiving services, and can exacerbate health inequities plaguing this population. Blockchain technology can be used to ensure secure and portable identity management in health care. Based on our clinical experience caring for this population, and implementation of a pilot blockchain-based identity management solution for PEH in our community, we believe blockchain can solve the identity management problem among PEH. We propose a research agenda that will help stakeholders determine how blockchain technology could be an innovative and effective techQuity solution for this pernicious problem.</t>
  </si>
  <si>
    <t xml:space="preserve"> Homelessness , Blockchain , Health equity , Identity management , Homelessness , Technology , identity , identity management , blockchain , technology , health equity , access to care , techQuity</t>
  </si>
  <si>
    <t>https://www.proquest.com/scholarly-journals/advancing-health-equity-people-experiencing/docview/2520228177/se-2?accountid=14549</t>
  </si>
  <si>
    <t>Bath, Eraka P;Godoy, Sarah M;Perris, Georgia E;Morris, Taylor C;Hayes, Madison D;Bagot, Kara;Barnert, Elizabeth;Tolou-Shams, Marina</t>
  </si>
  <si>
    <t>Perspectives of Girls and Young Women Affected by Commercial Sexual Exploitation: mHealth as a Tool to Increase Engagement in Care</t>
  </si>
  <si>
    <t>Objective . We gathered the perspectives of girls and young women affected by commercial sexual exploitation (CSE) to understand the acceptability and feasibility of mobile health (mHealth) for enhancing access and engagement in health and social services during judicial involvement. Methods . We conducted four focus groups with 14 girls and young women (ages 14 to 21) with self-identified CSE histories. Results . Participants perceived mHealth as viable for accessing and engaging providers, and health and social services, and navigating judicial systems. Participants expressed that mHealth tools increased self-efficacy and self-navigation of required services. Recommendations to improve mHealth functionality included push-notification appointment reminders, wellness and safety promotion, enhancement of provider communication, peer-to-peer support, and access to health education and community resources. Conclusions . Findings provide insight for how mHealth may be leveraged to increase self-management skills, fulfill judicial obligations, and improve access and engagement in health and social services for CSE-affected girls and young women.</t>
  </si>
  <si>
    <t xml:space="preserve"> Sexual slavery , Mobile health , Girl , MHealth , Qualitative research , Focus groups</t>
  </si>
  <si>
    <t>https://www.proquest.com/scholarly-journals/perspectives-girls-young-women-affected/docview/2520227550/se-2?accountid=14549</t>
  </si>
  <si>
    <t>Berglund-Snodgrass, Lina;Högström, Ebba;Fjellfeldt, Maria;Urban Markström</t>
  </si>
  <si>
    <t>Organizing cross-sectoral housing provision planning: settings, problems and knowledge</t>
  </si>
  <si>
    <t>In the governance of housing provision, the public sector is considered unable efficiently to manage such problems through the traditional bureaucratic organizations and associated governing tools. Instead, municipalities are expected to engage in collaborative processes across sectors and with external stakeholders, with the overarching objective to deliver more efficient planning outcomes. As the processes are carried out across sectors, it opens up the opportunity to privilege certain sectors’ perspectives and marginalize others. By drawing from Mouffe's agonistic political theories, this article makes an empirical account of the political in organizing cross-sectoral collaborative planning in Swedish municipalities, with the empirical example of developing municipal programmes for housing provision. The article concludes that social service is severely marginalized in what is generally a depoliticized housing provision planning process. Underpinning the collaboration is the conceptualizing of housing provision as primarily a general deficit in constructing housing. Primarily organizing objectivist knowledge, housing provision is constructed as a technical and procedural matter rather than ideological and political. Through such organizing principles, the overarching housing provision problem remains undealt with, e.g. how do we provide housing to ‘all’ our citizens?</t>
  </si>
  <si>
    <t>10.1080/09654313.2020.1792416</t>
  </si>
  <si>
    <t xml:space="preserve"> Cross-sector planning , Chantal Mouffe , Social services , Sweden , Housing , collaborative planning , housing provision planning , the political</t>
  </si>
  <si>
    <t>https://www.proquest.com/scholarly-journals/organizing-cross-sectoral-housing-provision/docview/2515562547/se-2?accountid=14549</t>
  </si>
  <si>
    <t>Quinn, Charlene C;Knopp, Kasey L;Marsiglia, Carol A;Colby, Bearch R;LeFever, Andrea;Barr, Erik A;Liang Yuanyuan;Gruber-Baldini, Ann L</t>
  </si>
  <si>
    <t>Mobile Technology Care Coordination of Long-Term Services and Support: Cluster Randomized Clinical Trial</t>
  </si>
  <si>
    <t>The purpose of the study was to assess whether the effects of a mobile predictive intervention used by Service Coordinators (SCs) reduce hospital utilization in a Medicaid Long-Term Services and Supports (LTSS) population in Baltimore city during a 5-month intervention. SC participants ( n = 11) were recruited to treatment or control groups. LTSS clients ( n = 420) followed their SC randomization assignment. Utilization data were obtained from the Maryland Chesapeake Regional Information System for our Patients (CRISP) Health Information Exchange (HIE) system and linked to service coordination records. Study groups were similar in age, gender, race, and years receiving LTSS. SCs’ satisfaction with use of the mobile tool was surveyed. SC perceptions were neutral (mean scores ranged from 2.3 to 3.3 on a 5-point scale). No significant differences between groups were observed for all utilization metrics. The mobile technology software system used in this study did not improve health care utilization for a LTSS population needing ongoing clinical and social services coordinated care.</t>
  </si>
  <si>
    <t>10.1177/0733464820944043</t>
  </si>
  <si>
    <t xml:space="preserve"> care coordination , Mobile technology , technology , Long-Term Services and Supports , Medicaid</t>
  </si>
  <si>
    <t>https://www.proquest.com/scholarly-journals/mobile-technology-care-coordination-long-term/docview/2515011522/se-2?accountid=14549</t>
  </si>
  <si>
    <t>Jolande van Loon;Luijkx, Katrien;Janssen, Meriam;Ietje de Rooij;Janssen, Bienke</t>
  </si>
  <si>
    <t>Facilitators and barriers to autonomy: a systematic literature review for older adults with physical impairments, living in residential care facilities</t>
  </si>
  <si>
    <t>Autonomy is important in every stage of life. However, little is known about how autonomy is enhanced for older adults living in residential care facilities (RCFs). This leads to the research question: which facilitators and barriers to autonomy of older adults with physical impairments due to ageing and chronic health conditions living in RCFs are known? The results will be organised according to the framework of person-centred practice, because this is related to autonomy enhancement. To answer the research question, a systematic literature search and review was performed in the electronic databases CINAHL, PsycINFO, PubMed, Social Services Abstracts and Sociological Abstracts. Inclusion and exclusion criteria were derived from the research question. Selected articles were analysed and assessed on quality using the Mixed Methods Appraisal Tool. Facilitators and barriers for autonomy were found and arranged in four themes: characteristics of residents, prerequisites of professional care-givers, care processes between resident and care-giver, and environment of care. The established facilitators and barriers are relational and dynamic. For a better understanding of the facilitators and barriers to autonomy for older adults with physical impairments living in RCFs, a description is based on the 35 included articles. Autonomy is a capacity to influence the environment and make decisions irrespective of having executional autonomy, to live the kind of life someone desires to live in the face of diminishing social, physical and/or cognitive resources and dependency, and it develops in relationships. The results provide an actual overview and lead to a better understanding of barriers and facilitators for the autonomy of older adults with physical impairments in RCFs. For both residents and care-givers, results offer possibilities to sustain and reinforce autonomy. Scientifically, the study creates new knowledge on factors that influence autonomy, which can be used to enhance autonomy.</t>
  </si>
  <si>
    <t>10.1017/S0144686X19001557</t>
  </si>
  <si>
    <t xml:space="preserve"> autonomy , residents , physically impaired , residential care facilities , older adults , person-centred practice , nursing home , systematic review , Residential care , Barrier , Autonomy , Facilitator , Older , Old age , Mixed-methods</t>
  </si>
  <si>
    <t>https://www.proquest.com/scholarly-journals/facilitators-barriers-autonomy-systematic/docview/2511830231/se-2?accountid=14549</t>
  </si>
  <si>
    <t>Kirby, Sue;Edwards, Karen;Yu, Serena;Kees van Gool;Gawaine Powell‐Davies;Ben Harris‐Roxas;Gresham, Ellie;Harris, Mark;Hall, Jane</t>
  </si>
  <si>
    <t>Improving outcomes for marginalised rural families through a care navigator program</t>
  </si>
  <si>
    <t>Issues addressed Health promotion programs are based on the premise that health and well‐being is impacted by a person's living circumstances, not just factors within the health arena. Chronic health issues require integrated services from health and social services. Navigator positions are effective in assisting chronic disease patients to access services. This family program in a small rural town in Western New South Wales targeted marginalised families with children under five years of age with a chronic health issue. The navigator developed a cross‐sectoral care plan to provide services to address family issues. The study aimed to identify navigator factors supporting improved family outcomes. Methods Participants included parent/clients (n&amp;#xa0;=&amp;#xa0;4) and the cross‐sectoral professional team (n&amp;#xa0;=&amp;#xa0;9) involved in the program. During the interview, participants were asked about their perspective of the program. Interview transcripts were thematically analysed informed by the Chronic Care Model underpinned by Health Promotion Theory. Results The program improved client family's lives in relation to children's health and other family health and social issues. Trust in the care navigator was the most important factor for parents to join and engage with the program. The care navigator role was essential to maintaining client engagement and supporting cooperation between services to support families. Conclusion Essential care navigator skills were commitment, ability to persuade and empower parents and other professionals. So what? This descriptive study demonstrated the positive influence of the care navigator and the program on high risk families in a small isolated community. It can be adopted by other communities to improve life for families at risk.</t>
  </si>
  <si>
    <t>10.1002/hpja.348</t>
  </si>
  <si>
    <t xml:space="preserve"> Health promotion , Rural area , Chronic condition , Rural health</t>
  </si>
  <si>
    <t>https://www.proquest.com/scholarly-journals/improving-outcomes-marginalised-rural-families/docview/2515976011/se-2?accountid=14549</t>
  </si>
  <si>
    <t>Wang, Qi;Zhan, Heying Jenny</t>
  </si>
  <si>
    <t>The making of a home in a foreign land: understanding the process of home-making among immigrant Chinese elders in the U.S.</t>
  </si>
  <si>
    <t>This study discusses the interactions between social policies and aging experiences among immigrant Chinese elders in the U.S. Using a life course perspective, the authors analysed how personal, familial, and environmental factors collectively shaped older immigrants’ home-making experiences in a foreign land. Based on qualitative data from 21 in-depth qualitative interviews with older Chinese adults living in Atlanta, Georgia, this study revealed that older Chinese adults experienced a cultural shift after immigration – from an emphasis on inter-generational interdependence to the American value of independence. Favourable social policies and available ethnic-specific social services played a key role in this trans-cultural move to independence. Ethnic-specific social service organisations created a buffer zone that provided transnational social care for these seniors. Findings shed light on the interplay between personal actions, cultural values, and national policies in the lives of older Chinese immigrants in the U.S.</t>
  </si>
  <si>
    <t>10.1080/1369183X.2019.1673706</t>
  </si>
  <si>
    <t xml:space="preserve"> Home , aging environment , Chinese immigrant , elders , ethnic-specific services</t>
  </si>
  <si>
    <t>https://www.proquest.com/scholarly-journals/making-home-foreign-land-understanding-process/docview/2509429971/se-2?accountid=14549</t>
  </si>
  <si>
    <t>Arushi Raj;Juned, Fatima</t>
  </si>
  <si>
    <t>Gendered identities and digital inequalities: an exploration of the lived realities of the transgender community in the Indian digital welfare state</t>
  </si>
  <si>
    <t>With rapid digitalisation and technological advancements, the emergence of digital welfare states worldwide has become a reality. Broadly, the term digital welfare state refers to the adoption of information and communication technologies (ICTs) and digital tools to transform public and welfare services, such as biometric identification systems and automated systems to verify the eligibility of citizens for welfare benefits. This increased use of technological innovations and digital tools in governance is presented as a citizen-centric move that would improve accessibility and availability, and increase efficiency. However, one of the major critiques of the digitalisation of welfare systems is that it excludes people from disadvantaged sections who lack access to digital infrastructure and digital literacy from actively participating in society. In the context of the emerging Indian digital welfare state, this paper focuses on a particular marginalised community, that is, the transgender community in India, to understand their lived experiences of interacting with public digital systems. Historically, the transgender community in India has been socioeconomically marginalised, making them important beneficiaries of public welfare services. The Indian government recently introduced a gender identification digital system for the transgender community, which would be used to procure official gender identity cards and dispense social benefits and subsidies to them. This paper analyses the inequalities and exclusions faced by the transgender community in India in participating in the digital welfare system and highlights its potential human rights and policy implications.</t>
  </si>
  <si>
    <t>10.1080/13552074.2022.2131250</t>
  </si>
  <si>
    <t xml:space="preserve"> Digital welfare state , transgender community , digital divide , digital exclusion , digital inequality , social welfare , human rights</t>
  </si>
  <si>
    <t>https://www.proquest.com/scholarly-journals/gendered-identities-digital-inequalities/docview/3076842862/se-2?accountid=14549</t>
  </si>
  <si>
    <t>Manful Esmeranda;Alhassan, Abdullah;Cudjoe Ebenezer</t>
  </si>
  <si>
    <t>When Parents Fail: Addressing Delinquent Child Maintenance Through Informal Resources</t>
  </si>
  <si>
    <t>The success rate using formal mechanisms by Ghanaian social workers to ensure the best outcomes for the child when there is default in child maintenance payments is low; hence the need to explore other strategies. The objective of this research was to explore informal support resources that could be helpful to families involved with social services on delinquent child maintenance (DCM). Guided by a practice research approach, in-depth interviews were conducted with 17 parents involved with a regional-level social service organization in Ghana. Their narratives were analyzed thematically using the NVivo software. Findings revealed that DCM is a problem for both sexes. Parents reported information, financial, and material support from relatives and neighbors to be relevant resources in addressing the problem. The study’s findings suggest the need for social workers to focus on informal support when addressing DCM and emphasize parental roles as situation-based not gender-based.</t>
  </si>
  <si>
    <t>10.1177/1049731520980801</t>
  </si>
  <si>
    <t xml:space="preserve"> child neglect , Practice research , Social work , Social services , Ghana , Child support , Delinquent , delinquent child maintenance , family support services , informal support , Qualitative research , Interviews</t>
  </si>
  <si>
    <t>https://www.proquest.com/scholarly-journals/when-parents-fail-addressing-delinquent-child/docview/2486433936/se-2?accountid=14549</t>
  </si>
  <si>
    <t>Cai, Qihai;Okada, Aya;Jeong, Bok Gyo;Kim, Sung-Ju</t>
  </si>
  <si>
    <t>Civil Society Responses to the COVID-19 Pandemic: A Comparative Study of China, Japan, and South Korea *</t>
  </si>
  <si>
    <t>This study examines whether nonstate actors can enhance social resilience to cope with extreme events by examining and comparing civil society's responses to COVID-19 in China, Japan, and South Korea. The research has found that the civil society sector in each of these three countries played essential roles in combating the pandemic, either by reinforcing government-led efforts or by filling the institutional voids left by the government. Civil society actors in these countries have contributed to social resilience by donating money and medical supplies, providing imperative social services, disseminating needed information, and advocating for marginalized groups in society. This study provides timely information on how resources were mobilized by civil society to respond to COVID-19. Additionally, it shows how institutions in different countries have shaped civil society actors' distinctive actions in the fight against COVID-19.</t>
  </si>
  <si>
    <t xml:space="preserve"> COVID-19 , China , Civil society , South Korea , Japan</t>
  </si>
  <si>
    <t>https://www.proquest.com/scholarly-journals/civil-society-responses-covid-19-pandemic/docview/2499453627/se-2?accountid=14549</t>
  </si>
  <si>
    <t>Lara-Cinisomo Sandraluz;Ramirez, Olarte Andrea;Rosales, Maria;Barrera Alinne Z</t>
  </si>
  <si>
    <t>A Systematic Review of Technology-Based Prevention and Treatment Interventions for Perinatal Depression and Anxiety in Latina and African American Women</t>
  </si>
  <si>
    <t>Introduction Latina and African American women have elevated risk for perinatal depression and anxiety but have low rates of treatment engagement. Amid significant improvements in narrowing the digital divide, the number of technology-based mental health interventions has increased. A technology-based mode of delivery is important to consider because it can increase patient engagement and should inform program development. This review aimed to assess the mode of technology used for preventing and/or treating perinatal depression and anxiety in Latina and African American women, examine symptom management, and describe participant satisfaction. Methods We used PubMed, CINAHL, PsycINFO, PsycARTICLES, EBSCO, and Social Services Abstracts to identify studies that used technology (e.g., smartphones) to prevent and/or treat depression and/or anxiety in Latina and/or African American perinatal women. To be eligible for inclusion, studies must have had at least 50% Latina and/or African American samples. The review was conducted between November 2018 and October 2019, with no set publication start date. Results Of 152 studies reviewed, six met the inclusion criteria. Four studies included African American women; two studies had samples that were mostly composed of Latina women. Three studies used telephone/smartphone (e.g., text messaging) and three implemented internet-based interventions. All studies addressed depression; one focused on anxiety. The findings demonstrated participant satisfaction and promise for symptom management. Discussion Despite the limited number of studies that used technology to engage Latina and African American perinatal women, the results suggest that these women were willing to participate in digital interventions to address perinatal depression and anxiety.</t>
  </si>
  <si>
    <t>10.1007/s10995-020-03028-9</t>
  </si>
  <si>
    <t xml:space="preserve"> Perinatal depression , Anxiety , Depression , Technology , Latina , Prenatal development , Anxiety , Latina , African American , Technology</t>
  </si>
  <si>
    <t>https://www.proquest.com/scholarly-journals/systematic-review-technology-based-prevention/docview/2487256250/se-2?accountid=14549</t>
  </si>
  <si>
    <t>Adedini, Sunday A;Thaele, Dineo;Sello, Matshidiso;Mutevedzi, Portia;Hywinya, Cleopas;Ngwenya, Nonhlanhla;Myburgh, Nellie;Madhi, Shabir A</t>
  </si>
  <si>
    <t>Approaches, achievements, challenges, and lessons learned in setting up an urban-based Health and Demographic Surveillance System in South Africa</t>
  </si>
  <si>
    <t>Reliable civil registration and vital statistics (CRVSs) are essential for estimating mortality rates and population changes, and are critical for public health and socio-economic planning. CRVSs are largely incomplete in Africa, thus Health and Demographic Surveillance Systems (HDSSs) fill gaps in CRVSs, albeit existing HDSSs in South Africa are in rural areas. This limits the generalisability of such data in a country such as South Africa where over 60% live in urban areas, and where there are limitations to access health and social services. We describe the approaches, achievements, challenges and lessons learned in setting up a HDSS site in Soweto and Thembelihle (SaT-HDSS), Johannesburg; which is the first urban-based HDSS in Southern Africa. We also highlight a number of studies being implemented in the HDSS. In 2017–2020, the HDSS has enrolled 124,169 individuals and followed up 95% of this population through 3 rounds of data collection. Several challenges were encountered during the initiation of the HDSS, including difficulties in community mobilisation and entry, stakeholders’ engagement and participation, inaccessibility problems and concerns about safety of fieldworkers, and difficulty in getting/recruiting technical staff with requisite experience. Nevertheless, the SaT-HDSS was successfully established through application of several strategies, including continuous community engagement and stakeholders’ mobilisation; in-depth training and retraining of all study staff; technical support from well-established HDSS sites across Africa, and international academic collaborations. Despite the challenges of undertaking routine surveillance of a hard-to-reach and highly mobile population, the SaT-HDSS was successfully established with a high-retention rate. The HDSS offers an important lens on morbidity and mortality and serves as a platform for pilots of interventions and programmes aimed at improving health and well-being of an urban population.</t>
  </si>
  <si>
    <t>10.1080/16549716.2021.1874138</t>
  </si>
  <si>
    <t xml:space="preserve"> Stig Wall, Umeå University, Sweden , Mortality , Africa , Urban area , South Africa , Civil registration and vital statistics , Southern Africa</t>
  </si>
  <si>
    <t>https://www.proquest.com/scholarly-journals/approaches-achievements-challenges-lessons/docview/2866973486/se-2?accountid=14549</t>
  </si>
  <si>
    <t>Carrier, Sébastien;Robichaud, Opale;Bossé, Pierre-Luc;Farrese, Alexandre</t>
  </si>
  <si>
    <t>L’ÉTUDE DE TRAJECTOIRES D’IMPLANTATION DE &lt;i&gt;BAROMÈTRE&lt;/i&gt;, UN OUTIL NUMÉRIQUE VISANT À ACTUALISER L’APPROCHE DE PERSONNALISATION DES SERVICES SOCIAUX</t>
  </si>
  <si>
    <t>ESTUDIO DE LAS TRAYECTORIAS DE IMPLANTACIÓN DEL BARÓMETRO, UNA HERRAMIENTA DIGITAL DISEÑADA PARA ACTUALIZAR EL ENFOQUE DE PERSONALIZACIÓN DE LOS SERVICIOS SOCIALES</t>
  </si>
  <si>
    <t>La personnalisation des services sociaux propose une approche de plus en plus valorisée dans les pratiques. Elle vise à offrir plus de choix et de contrôle aux personnes en misant sur leurs forces pour coproduire l’intervention. Pour accompagner le changement de culture qu’exige ce type d’approche, un outil d’intervention informatisé et interactif a été développé, nommé Baromètre . Comment une technologie numérique comme Baromètre peut-elle agir comme condition sociotechnique contribuant au changement de culture? Nous avons réalisé une recherche qualitative utilisant une stratégie d’étude de cas multiples. Quatre milieux de pratique nous ont servi d’observatoires&amp;#xa0;: deux organismes communautaires en santé mentale, un département de psychiatrie et un centre de formation pour adultes. Trois types de collecte de données ont été utilisés&amp;#xa0;: des entretiens individuels semi-directifs auprès des usagers, des entretiens d’explicitation de la pratique auprès d’intervenants pour produire des histoires d’utilisation, des entretiens de groupe auprès d’usagers et d’intervenants. Nous avons analysé les données au moyen d’un modèle des forces croisant quatre modes opératoires d’expérimentation&amp;#xa0;: généraliste, expansionniste, particulariste et déliquescent. L’analyse permet d’observer une tendance à la déliquescence des expérimentations-pilotes. Or, la déliquescence n’est pas causée par la technologie en elle-même, mais par les conditions contextuelles des expérimentations.</t>
  </si>
  <si>
    <t xml:space="preserve">Resumen: La personnalización de los servicios sociales propone un enfoque de plus en plus valorisée dans les pratiques. Elle vise â offrir plus de choix et de control aux personnes en misant sur leurs force pour coproduire l'intervention. Para acompañar el cambio de cultura que exige este tipo de enfoque, se ha desarrollado una herramienta de intervención informatizada e interactiva, denominada Barómetro. Comment une technologie numérique comme Barometre peut-elle agir comme condition sociotechnique contribuant au changement de culture? Nosotros realizamos una investigación cualitativa utilizando una estrategia de estudio de casos múltiples. Quatre milieux de pratique nous ont servi d'observatoires: dos organismos comunitarios en salud mental, un departamento de psiquiatría y un centro de formación para adultos. Tres tipos de recopilación de données ont été utilisés: des entretiens individuels semi-directifs aupres des usesrs, des entretiens d'explicitation de la pratique aupres d'intervenants pour produire des histoires d'utilisation, des entretiens de groupe aupres d'usagers et d 'intervinientes. Hemos analizado las donaciones en el medio de un modelo de fuerzas croisant cuatro modos operativos de experimentación: generalista, expansionista, particularista y déliquescente. El análisis permite observar una tendencia a la delicuescencia de las experimentaciones piloto. O bien, la delicuescencia no es causada por la tecnología en sí, sino por las condiciones contextuales de las experimentaciones. </t>
  </si>
  <si>
    <t>10.7202/1078392ar</t>
  </si>
  <si>
    <t xml:space="preserve"> outil numérique , personnalisation des services , services sociaux , trajectoires , modes opératoires , digital tool , individualization of services , social services , trajectories , method of operating</t>
  </si>
  <si>
    <t>https://www.proquest.com/scholarly-journals/l-étude-de-trajectoires-d-implantation-i/docview/2711078556/se-2?accountid=14549</t>
  </si>
  <si>
    <t>Ramvi, Ellen;Birgitta Haga Gripsrud;Hellstrand, Ingvil;Gjerstad, Brita;Vagli, Åse Elisabeth</t>
  </si>
  <si>
    <t>CARING FUTURES: a study protocol for transdisciplinary qualitative research on technology-mediated care practices and theory development for ethics of care</t>
  </si>
  <si>
    <t>Introduction The world’s population is ageing. As older persons live longer and increase in number, society faces a greater disease burden and, in public welfare, a corresponding resource deficit. New technology is one solution to this deficit but there is scarce knowledge about ethical aspects of such innovations in care practices. In CARING FUTURES, we address this scarcity by interrogating how new technology in care can become ethically sound and, correspondingly, how ethics of care can become more technology aware. Our concern is to protect quality care for the future. Methods and analysis CARING FUTURES advances transdisciplinarity through knowledge exchange around technology-mediated care and ethics of care, involving key stakeholders. We rely on established and innovative methods to generate experience-near and practice-near knowledge. Through this empirical research, we seek to expand understanding of technology-mediated care and to enrich ethics of care theory. Ethics and dissemination Empirical studies have been approved or await approval by national ethics committees. CARING FUTURES is designed to create societal impact through Knowledge Transfer Events targeting stakeholders in health, care and welfare, and Educational Packages for students of care—providing knowledge-exchange forums for future academics and practitioners of care. The project’s societal impact is also ensured in that participating researchers are also practitioners and/or educators of care personnel for the future. Project findings will be disseminated through scientific publications and conference presentations. Through communication in both traditional and digital media platforms, we engage in dialogues between researchers, user groups, policy makers and the wider public.</t>
  </si>
  <si>
    <t>10.1136/bmjopen-2021-054458</t>
  </si>
  <si>
    <t xml:space="preserve"> ethics (see medical ethics) , quality in health care , qualitative research , Knowledge transfer , Qualitative research , Ethics of care , Transdisciplinarity</t>
  </si>
  <si>
    <t>https://www.proquest.com/scholarly-journals/caring-futures-study-protocol-transdisciplinary/docview/2665117143/se-2?accountid=14549</t>
  </si>
  <si>
    <t>L'ÉTUDE DE TRAJECTOIRES D'IMPLANTATION DE BAROMÈTRE, UN OUTIL NUMÉRIQUE VISANT À ACTUALISER L'APPROCHE DE PERSONNALISATION DES SERVICES SOCIAUX</t>
  </si>
  <si>
    <t>La personnalisation des services sociaux propose une approche de plus en plus valorisée dans les pratiques. Elle vise â offrir plus de choix et de contrôle aux personnes en misant sur leurs forces pour coproduire l'intervention. Pour accompagner le changement de culture qu'exige ce type d'approche, un outil d'intervention informatisé et interactif a été développé, nommé Barometre. Comment une technologie numérique comme Barometre peut-elle agir comme condition sociotechnique contribuant au changement de culture? Nous avons réalisé une recherche qualitative utilisant une stratégie d'étude de cas multiples. Quatre milieux de pratique nous ont servi d'observatoires : deux organismes communautaires en santé mentale, un département de psychiatrie et un centre de formation pour adultes. Trois types de collecte de données ont été utilisés : des entretiens individuels semi-directifs aupres des usagers, des entretiens d'explicitation de la pratique aupres d'intervenants pour produire des histoires d'utilisation, des entretiens de groupe aupres d'usagers et d'intervenants. Nous avons analysé les données au moyen d'un modele des forces croisant quatre modes opératoires d'expérimentation : généraliste, expansionniste, particulariste et déliquescent. L'analyse permet d'observer une tendance â la déliquescence des expérimentationspilotes. Or, la déliquescence n'est pas causée par la technologie en ellememe, mais par les conditions contextuelles des expérimentations.</t>
  </si>
  <si>
    <t xml:space="preserve"> THE STUDY OF BAROMETER IMPLEMENTATION TRAJECTORIES, A DIGITAL TOOL AIMED AT UPDATING THE PERSONALIZATION APPROACH OF SOCIAL SERVICES</t>
  </si>
  <si>
    <t>https://www.proquest.com/scholarly-journals/létude-de-trajectoires-dimplantation-baromètre-un/docview/2628336182/se-2?accountid=14549</t>
  </si>
  <si>
    <t>Njue, Carolyne;Nicholas, Nick;Robertson, Hamish;Dawson, Angela</t>
  </si>
  <si>
    <t>Geographical Access to Child and Family Healthcare Services and Hospitals for Africa-Born Migrants and Refugees in NSW, Australia; A Spatial Study</t>
  </si>
  <si>
    <t>Background: African-born migrants and refugees arriving from fragile states and countries with political and economic challenges have unique health needs requiring tailored healthcare services and support. However, there is little investigation into the distribution of this population and their spatial access to healthcare in Australia. This paper reports on research that aimed to map the spatial distribution of Africa-born migrants from low and lower-middle-income countries (LLMICs) and refugees in New South Wales (NSW) and access to universal child and family health (CFH) services and hospitals. Methods: We analysed the Australian Bureau of Statistics 2016 Census data and Department of Social Services 2018 Settlement data. Using a Geographic Information System mapping software (Caliper Corporation. Newton, MA, USA), we applied data visualisation techniques to map the distribution of Africa-born migrants and refugees relative to CFH services and their travel distance to the nearest service. Results: Results indicate a spatial distribution of 51,709 migrants from LLMICs in Africa and 13,661 refugees from Africa live in NSW, with more than 70% of the total population residing in Sydney. The Africa-born migrant and refugee population in Sydney appear to be well served by CFH services and hospitals. However, there is a marked disparity between local government areas. For example, the local government areas of Blacktown and Canterbury-Bankstown, where the largest number of Africa-born migrants and refugees reside, have more uneven and widely dispersed services than those in Sydney’s inner suburbs. Conclusion: The place of residence and travel distance to services may present barriers to access to essential CFH services and hospitals for Africa-born refugees and migrants. Future analysis into spatial-access disadvantages is needed to identify how access to health services can be improved for refugees and migrants.</t>
  </si>
  <si>
    <t>10.3390/ijerph182413205</t>
  </si>
  <si>
    <t xml:space="preserve"> spatial-access , Africa , Refugee , Spatial distribution , Geographic information system , Migrant , healthcare , vulnerable populations , refugees , migrants , African , Australia</t>
  </si>
  <si>
    <t>https://www.proquest.com/scholarly-journals/geographical-access-child-family-healthcare/docview/2612778997/se-2?accountid=14549</t>
  </si>
  <si>
    <t>Kett, Maria;Cole, Ellie;Beato, Lucila;Carew, Mark;Ngafuan, Richard;Konneh, Sekkoh;Colbourn, Tim</t>
  </si>
  <si>
    <t>The Ebola crisis and people with disabilities’ access to healthcare and government services in Liberia</t>
  </si>
  <si>
    <t>Background There has been little research on the impact of the 2014-2015 West African Ebola crisis on people with disabilities. This paper outlines the way in which the Ebola Virus Disease (EVD) outbreak in Liberia in 2015 highlighted existing inequalities and exclusion of people with disabilities and their households. Methods The results presented here are part of a larger ESRC/DFID-funded mixed methods research project in Liberia (2014-2017) which included a quantitative household survey undertaken in five counties, complemented by qualitative focus group discussions and interviews with people with disabilities and other key stakeholders. Uniquely, this research gathered information about people with disabilities’ experience of the EVD outbreak, as well as additional socioeconomic and inclusion data, that compared their experience with non-disabled community members. Results Reflections by people with disabilities themselves show knowledge, preparation, and responses to the EVD epidemic was often markedly different among people with disabilities due to limited resources, lack of inclusion by many mainstream public health and medical interventions and pre-existing discrimination, marginalisation and exclusion. Interviews with other key stakeholder revealed a lack of awareness of disability issues or sufficient training to include this population systematically in both Ebola response activities and general health services. Key findings include the need to understand and mitigate direct and indirect health consequences of unequal responses to the epidemic, as well as the limited capacity of healthcare and social services to respond to people with disabilities. Conclusion There are lessons to be learned from Ebola outbreak around inclusion of people with disabilities, relevant to the current COVID-19 pandemic. Now is the time to undertake measures to ensure that people with disabilities do not continue to be marginalised and excluded during global public health emergencies.</t>
  </si>
  <si>
    <t>10.1186/s12939-021-01580-6</t>
  </si>
  <si>
    <t xml:space="preserve"> Ebola , Liberia , Disability , Health care , Ebola , Inclusion , people with disabilities , Liberia , infectious diseases , inclusion</t>
  </si>
  <si>
    <t>https://www.proquest.com/scholarly-journals/ebola-crisis-people-with-disabilities-access/docview/2611288375/se-2?accountid=14549</t>
  </si>
  <si>
    <t>Ayres, Leah;Pelkowitz, Lindi;Perlin, Simon;Thompson, Sandra C</t>
  </si>
  <si>
    <t>Necessity as the Catalyst of Change: Exploring Client and Provider Perspectives of Accelerated Implementation of Telehealth by a Regional Australian Community Service Organisation during COVID-19 Restrictions</t>
  </si>
  <si>
    <t>Community services have played a significant role in supporting the psychosocial health and well-being of vulnerable populations during the SARS-CoV-2 (COVID-19) pandemic. To meet increased community needs, organisations were required to rapidly modify service provision, often using remote delivery systems. This in-depth study, undertaken early in the pandemic, explored staff and clients’ experiences of adapting to using telehealth to provide and access services in one regional social services agency. Semi-structured interviews from 15 staff and 11 clients from a regional not-for-profit agency in Western Australia were recorded and transcribed. Inductive coding, and thematic analysis identified eight subthemes, with experiences and perceptions of telehealth varying substantially among staff and client groups. Distinct benefits and challenges were associated with telehealth. Participants highlighted tensions and complexities and commented on the place of telehealth in the community service sector. Clients expressed the importance of relationships and communication. This study provides in-depth insights into the contextualised experiences of staff and clients during a time at which change was both enabled and necessary. The findings highlight the need for tailored service delivery; choice; client collaboration; ongoing staff training relating to telehealth; and guidelines specific to telehealth in the community service sector.</t>
  </si>
  <si>
    <t>10.3390/ijerph182111433</t>
  </si>
  <si>
    <t xml:space="preserve"> community services , Community service , Change , Necessary , COVID-19 , Telehealth , welfare , telepractice , Australia , COVID-19 pandemic , regional , service experience</t>
  </si>
  <si>
    <t>https://www.proquest.com/scholarly-journals/necessity-as-catalyst-change-exploring-client/docview/2596026755/se-2?accountid=14549</t>
  </si>
  <si>
    <t>Riitaoja, Anna-Leena;Jäppinen, Maija;Kara, Hanna;Nordberg, Camilla</t>
  </si>
  <si>
    <t>SIIRTOLAISUUS JA MONINAISUUS SOSIAALITYÖN YLIOPISTOKOULUTUKSEN JA SOSIONOMI (AMK)-KOULUTUKSEN OPETUSSUUNNITELMISSA</t>
  </si>
  <si>
    <t>Artikkelissa kysytään, millaista ymmärrystä siirtolaisuudesta ja siihen kytkeytyvästä moninaisuudesta tuotetaan sosiaalityön yliopisto- ja sosionomi (AMK) -koulutusten opetussuunnitelmissa sekä miten siirtolaisuus suhteutuu yhtenäiskulttuuria, hyvinvointivaltiota ja yhdenvertaisuutta koskeviin kertomuksiin. Aineistona ovat lukuvuonna 2017–2018 voimassa olleet sosiaalityön opetussuunnitelmat kuudessa yliopistossa (suomi ja ruotsi) sekä sosionomi (AMK) -koulutuksen opetussuunnitelmat viidessä ammattikorkeakoulussa (suomi, ruotsi, englanti). Analyysimenetelmänä on laadullinen abduktiivinen sisällönanalyysi. Tulosten perusteella siirtolaisuudesta ei yleensä puhuta osana elämän ja yhteiskunnan moninaisuutta vaan erilliskysymyksenä. Siten käsitys yhtenäiskulttuurista ja palveluiden tasa-arvoisuudesta voi jatkua. Lisäksi siirtolaisuusteemat sijoittuvat yleensä valinnaisille erityiskursseille. Tämä voi vaikeuttaa palvelujärjestelmän rakenteellisen eriarvoisuuden tunnistamista.</t>
  </si>
  <si>
    <t xml:space="preserve"> MIGRATION AND DIVERSITY IN OFFICIAL CURRICULAR DESCRIPTIONS OF UNIVERSITY SOCIAL WORK AND UAS SOCIAL SERVICES EDUCATION IN FINLAND</t>
  </si>
  <si>
    <t>https://www.proquest.com/scholarly-journals/siirtolaisuus-ja-moninaisuus-sosiaalityön/docview/2583114529/se-2?accountid=14549</t>
  </si>
  <si>
    <t>Bubbico, Luciano;Bellizzi, Saverio;Ferlito, Salvatore;Maniaci, Antonino;Raffaella Leone Guglielmotti;Antonelli, Giulio;Mastrangelo, Giuseppe;Cegolon, Luca</t>
  </si>
  <si>
    <t>The Impact of COVID-19 on Individuals with Hearing and Visual Disabilities during the First Pandemic Wave in Italy</t>
  </si>
  <si>
    <t>Background. The COVID-19 pandemic has imposed radical behavioral and social changes in the general population, significantly impacting the lives of individuals affected by disabilities. The aim of this study was to investigate the impact of COVID-19 on non-institutionalized subjects with sensorineural disabilities during the first COVID-19 wave in Italy. Methods. A 39-item online national survey was disseminated from 1 April 2020 to 31 June 2020 via social media throughout Italy to communities of individuals with proven severe sensorineural disabilities, affiliated to five national patient associations. The survey collected extensive information on the socio-demographic profile, health, everyday activities, and lifestyle of individuals with hearing and visual disabilities. Results. One hundred and sixty-three respondents with hearing (66.9%) and visual (33.1%) disabilities returned a usable questionnaire. The mean age of interviewees was 38.4 ± 20.2 years and 56.3% of them were females. Despite the vast majority of respondents (77.9%) perceiving their health status as unchanged (68.8% of interviewees with hearing deficits vs. 96.3% of those with visual impairments), about half the interviewees reported sleep disorders during lock-down, more likely those with visual deficits. Remote services were seemingly more effective for business than school activities. Furthermore, although just 18.8% of respondents rated remote rehabilitation care unsatisfactory, only 12.8% of interviewees felt supported by health and social services during the COVID-19 emergency. The vast majority of respondents were concerned about the future and the risk of SARS-CoV-2 contagion, particularly individuals with hearing impairments. Among the various risk mitigation measures, facemasks caused the greatest discomfort due to communication barriers, particularly among interviewees affected by hearing disabilities (92.2% vs. 45.7%). The most common request (46.5%) of respondents to reduce the inconveniences of the COVID-19 emergency country lock-down was improving the access to and delivery of health and social services for individuals with sensorineural disabilities (19.3%), followed by the use of transparent masks (17.5%). Conclusions. Although health protection measures such as face masks and social distancing play a key role in preventing and controlling the spread of SARS-CoV-2, the unmet needs of disabled individuals should be carefully considered, especially those affected by sensory disabilities. Tailored access to health and social services for individuals affected by sensorineural disabilities should be implemented. Additional actions should include the use of to face masks to reduce communication barriers linked to hearing-impairment, as well as the improvement of remote services, especially distance learning at school.</t>
  </si>
  <si>
    <t>10.3390/ijerph181910208</t>
  </si>
  <si>
    <t xml:space="preserve"> COVID-19 , Hearing , Disability , Hearing loss , Visual impairment , COVID-19 , Face mask , Visual system , Severe acute respiratory syndrome coronavirus 2 , SARS-CoV-2 , visual disability , hearing disability , lock-down , social restrictions , isolation , face masks</t>
  </si>
  <si>
    <t>https://www.proquest.com/scholarly-journals/impact-covid-19-on-individuals-with-hearing/docview/2580973967/se-2?accountid=14549</t>
  </si>
  <si>
    <t>Hillgrove, Tessa;Blyth, Jen;Kiefel-Johnson, Felix;Pryor, Wesley</t>
  </si>
  <si>
    <t>A Synthesis of Findings from ‘Rapid Assessments’ of Disability and the COVID-19 Pandemic: Implications for Response and Disability-Inclusive Data Collection</t>
  </si>
  <si>
    <t>Introduction: People with disabilities are disproportionately impacted by disasters, including health emergencies, and responses are not always inclusive or accessible. Disability-inclusive response and recovery efforts require rapid, contextually relevant data, but little was known about either the experience of people with disabilities in the first phase of the COVID-19 pandemic, or how rapid needs assessments were conducted. Methods: We reviewed the available results from rapid assessments of impacts of COVID-19 on people with disabilities in low- and middle-income countries in Asia and the Pacific. Rapid assessment methods and questions were examined to describe the current approaches and synthesise results. Results: Seventeen surveys met the inclusion criteria. The findings suggest that people with disabilities experienced less access to health, education, and social services and increased violence. The most rapid assessments were conducted by or with disabled person’s organisations (DPOs). The rapid assessment methods were varied, resulting in heterogeneous data between contexts. Efforts to standardise data collection in disability surveys are not reflected in practice. Conclusions: Persons with disabilities were disproportionately impacted by the ‘first wave’ of the COVID-19 pandemic. Despite complex implementation challenges and methodological limitations, persons with disabilities have led efforts to provide evidence to inform disability-inclusive pandemic responses.</t>
  </si>
  <si>
    <t>10.3390/ijerph18189701</t>
  </si>
  <si>
    <t xml:space="preserve"> disability inclusion , Pandemic , Disaster response , Disability , COVID-19 , inclusive development , COVID-19 , disability data</t>
  </si>
  <si>
    <t>https://www.proquest.com/scholarly-journals/synthesis-findings-rapid-assessments-disability/docview/2576417471/se-2?accountid=14549</t>
  </si>
  <si>
    <t>Rodriguez, Natalia M;Lahey, Alexa M;MacNeill, Justin J;Martinez, Rebecca G;Teo, Nina E;Ruiz, Yumary</t>
  </si>
  <si>
    <t>Homelessness during COVID-19: challenges, responses, and lessons learned from homeless service providers in Tippecanoe County, Indiana</t>
  </si>
  <si>
    <t>Background The COVID-19 pandemic laid bare some of the United States’ most devastating health and social inequities faced by people experiencing homelessness. Homeless populations experience disproportionate rates of underlying health conditions, stigma and marginalization that often disenfranchise them from health and social services, and living conditions that potentiate the risk of COVID-19 transmission and adverse outcomes. Methods Guided by the socio-ecological model, this community-based participatory research study examined the impacts of the COVID-19 public health crisis on people experiencing homelessness in Tippecanoe County, Indiana, and the ways in which homeless service providers prepared for, experienced, and responded to the pandemic. Eighteen (18) semi-structured interviews were conducted with representatives of 15 community-based organizations, including shelters and other homeless service providers. Results Qualitative content analysis revealed myriad challenges at the individual and interpersonal levels faced by people experiencing homelessness as a result of the pandemic, and multilevel responses for COVID-19 impact mitigation in this community. Many of the emergency measures put in place by homeless service providers in Tippecanoe County, Indiana created opportunities for innovative solutions to longstanding challenges faced by homeless populations that are informing better service delivery moving forward, even beyond the COVID-19 pandemic. Conclusions Community-based organizations, including homeless shelters, are uniquely qualified to inform pandemic response and disaster risk mitigation in order to respond appropriately to the specific needs of people experiencing homelessness. The lessons learned and shared by homeless service providers on the frontline during the COVID-19 pandemic have important implications to improve future disaster response for homeless and other vulnerable populations.</t>
  </si>
  <si>
    <t>10.1186/s12889-021-11687-8</t>
  </si>
  <si>
    <t xml:space="preserve"> COVID-19 , Homelessness , Health disparities , Community-based participatory research , Socio-ecological model , Disaster response , Pandemic response , Homelessness , Community-based participatory research , Disaster response , COVID-19 , Community health</t>
  </si>
  <si>
    <t>https://www.proquest.com/scholarly-journals/homelessness-during-covid-19-challenges-responses/docview/2574441402/se-2?accountid=14549</t>
  </si>
  <si>
    <t>Fjellfeldt, Maria;Högström, Ebba;Berglund-Snodgrass, Lina;Urban Markström</t>
  </si>
  <si>
    <t>Fringe or Not Fringe? Strategies for Localizing Supported Accommodation in a Post‐Deinstitutional Era</t>
  </si>
  <si>
    <t>: Finding suitable locations for supported accommodations is crucial both for the wellbeing of individuals with psychiatric disabilities (PD) and to achieve the objectives of the mental health care reform in order to create opportunities for social inclusion. This article explores municipal strategies for localizing supported accommodations for people with PD. In a multiple case study, interviews with 20 municipal civil servants from social services and urban planning were conducted. Three strategies were identified and further analyzed with a public location theory approach: (1) re‐use, i.e., using existing facilities for a new purpose, (2) fill‐in, i.e., infilling new purpose‐built facilities in existing neighborhoods, and (3) insert, i.e., inserting new premises or facilities as part of a new development. The article shows that the “re‐use” strategy was employed primarily for pragmatic reasons, but also because re‐using former care facilities was found to cause less conflicts, as residents were supposedly used to neighbors with special needs. When the “fill‐in” and “insert” strategies were employed, new accommodations were more often located on the outskirts of neighborhoods. This was a way to balance potential conflicts between residents in ordinary housing and residents in supported accommodations, but also to meet alleged viewpoints of service users’ need for a quiet and secluded accommodation. Furthermore, ideas associated with social services’ view of social inclusion and urban planning’s notion of “tricky” tenants significantly influenced localization strategies. Finally, this article is also a call for more empirical research on the decision‐making processes, use of strategies (intended or not) and spatial outcomes, when localizing supported accommodation for people with PD and other groups in need of support and service.</t>
  </si>
  <si>
    <t>10.17645/si.v9i3.4319</t>
  </si>
  <si>
    <t xml:space="preserve"> municipal localization strategies , Social exclusion , Social services , psychiatric disabilities , public facility location , social inclusion , supported accommodation</t>
  </si>
  <si>
    <t>https://www.proquest.com/scholarly-journals/fringe-not-strategies-localizing-supported/docview/2572242587/se-2?accountid=14549</t>
  </si>
  <si>
    <t>Ocaña, Carmen Montalbá;Botero, Mayra Russo</t>
  </si>
  <si>
    <t>Socio-digital intervention: Towards what future do we want to walk to?</t>
  </si>
  <si>
    <t>Intervención sociodigital: ¿Hacia qué futuro queremos caminar?</t>
  </si>
  <si>
    <t>Este documento pretende ser una aproximación a cómo la digitalización puede modificar la intervención social debido a los recientes desarrollos en la inteligencia artificial. El objeto de investigación se centra en el marco de los servicios sociales, y en concreto en la figura del Trabajo Social, sin embargo, los hallazgos encontrados son generalizables a cualquier disciplina que opere en la intervención social (Psicología Social, Educadores Sociales, Pedagogía, Animación Sociocultural, etc.). Transitaremos por las perspectivas teóricas y cosmovisiones científicas que analizan la relación tecnología-sociedad, con el objetivo de enmarcar el presente estudio y disponer de marcos interpretativos sobre la percepción social de la tecnología. Y analizaremos cuál está siendo el impacto real de la digitalización en el ámbito del Trabajo Social, a partir de metodologías mixtas que combinen técnicas cuantitativas (encuestas a profesionales) con técnicas cualitativas (entrevistas a informantes clave del sector tecnológico y de las disciplinas de intervención social) En definitiva, las preguntas de investigación que motivan el presente trabajo tienen un carácter exploratorio: valorar cuál está siendo la penetración real de las tecnologías de la información; qué acogida han tenido entre profesionales y ciudadanía; y qué percepción tienen los/as profesionales respecto al impacto en su acción profesional. Una fotografía del presente y una previsión de los posibles escenarios futuros que se dibujan en la intervención social.</t>
  </si>
  <si>
    <t>Resumen: Este documento pretende ser una aproximación a cómo la digitalización puede modificar la intervención social debido a los recientes desarrollos en la inteligencia artificial. El objeto de investigación se centra en el marco de los servicios sociales, y en concreto en la figura del Trabajo Social, sin embargo, los hallazgos encontrados son generalizables a cualquier disciplina que opere en la intervención social (Psicología Social, Educadores Sociales, Pedagogía, Animación Sociocultural, etc.). Transitaremos por las perspectivas teóricas y cosmovisiones científicas que analizan la relación tecnología-sociedad, con el objetivo de enmarcar el presente estudio y disponer de marcos interpretativos sobre la percepción social de la tecnología. Y analizaremos cuál está siendo el impacto real de la digitalización en el ámbito del Trabajo Social, a partir de metodologías mixtas que combinan técnicas cuantitativas (encuestas a profesionales) con técnicas cualitativas (entrevistas a informantes clave del sector tecnológico y de las disciplinas de intervención social). ) En definitiva, las preguntas de investigación que motivan el presente trabajo tienen un carácter exploratorio: valorar cuál está siendo la penetración real de las tecnologías de la información; qué acogida han tenido entre profesionales y ciudadanía; y qué percepción tienen los/as profesionales respecto al impacto en su acción profesional. Una fotografía del presente y una previsión de los posibles escenarios futuros que se dibujarán en la intervención social. Resumen alternativo: Este documento pretende ser una aproximación a cómo la digitalización puede modificar la intervención social debido a los recientes desarrollos de tecnologías inspiradas en la inteligencia artificial. El objeto de estudio se centra en el contexto de los servicios sociales, y concretamente en la figura del Trabajo Social, no obstante, los hallazgos de este estudio podrán ser extrapolados a cualquier otra disciplina que realice su actividad en la intervención social (Psicología Social, Educación Social). , Pedagogía, Trabajo sociocultural, etc.). Recorreremos las perspectivas teóricas y cosmovisiones científicas que analizan la relación tecno-sociedad, con el objetivo de enmarcar este estudio y tener marcos interpretativos sobre la percepción social de la tecnología. Además, Analizar cuál está siendo el impacto real de la digitalización en el ámbito del Trabajo Social, a partir de metodologías mixtas que combinan técnicas cuantitativas (encuestas a profesionales) con técnicas cualitativas (entrevistas a informantes clave del sector tecnológico y de las disciplinas de intervención social). En definitiva , las preguntas de investigación que motivan este trabajo tienen un carácter exploratorio: evaluar cuál es la penetración real de las tecnologías de la información; qué acogida han tenido entre los profesionales y los ciudadanos; y qué percepción tienen los profesionales respecto del impacto en su acción profesional. el presente y una previsión de los posibles escenarios futuros que se dibujan para la intervención social.</t>
  </si>
  <si>
    <t xml:space="preserve"> Intervención social-digital: ¿Hacia qué futuro queremos caminar?</t>
  </si>
  <si>
    <t>10.24197/st.2.2021.310-325</t>
  </si>
  <si>
    <t>https://www.proquest.com/scholarly-journals/socio-digital-intervention-towards-what-future-do/docview/2571980263/se-2?accountid=14549</t>
  </si>
  <si>
    <t>Chirico, Ilaria;Chattat, Rabih;Dostálová, Vladimíra;Povolná, Pavla;Holmerová, Iva;de Vugt, Marjolein E;Janssen, Niels;Dassen, Fania;María Cruz Sánchez-Gómez;García-Peñalvo, Francisco José;Franco-Martín, Manuel A;Ottoboni, Giovanni</t>
  </si>
  <si>
    <t>The Integration of Psychosocial Care into National Dementia Strategies across Europe: Evidence from the Skills in DEmentia Care (SiDECar) Project</t>
  </si>
  <si>
    <t>There is evidence supporting the use of psychosocial interventions in dementia care. Due to the role of policy in clinical practice, the present study investigates whether and how the issue of psychosocial care and interventions has been addressed in the national dementia plans and strategies across Europe. A total of 26 national documents were found. They were analyzed by content analysis to identify the main pillars associated with the topic of psychosocial care and interventions. Specifically, three categories emerged: (1) Treatment, (2) Education, and (3) Research. The first one was further divided into three subcategories: (1) Person-centred conceptual framework, (2) Psychosocial interventions, and (3) Health and social services networks. Overall, the topic of psychosocial care and interventions has been addressed in all the country policies. However, the amount of information provided differs across the documents, with only the category of ‘Treatment’ covering all of them. Furthermore, on the basis of the existing policies, how the provision of psychosocial care and interventions would be enabled, and how it would be assessed are not fully apparent yet. Findings highlight the importance of policies based on a comprehensive and well-integrated system of care, where the issue of psychosocial care and interventions is fully embedded.</t>
  </si>
  <si>
    <t>10.3390/ijerph18073422</t>
  </si>
  <si>
    <t xml:space="preserve"> psychosocial care , Europe , Dementia , Policy , Intervention , psychosocial intervention , policy , national strategies , dementia , Europe , health priorities , quality of life , Alzheimer’s disease , caregivers</t>
  </si>
  <si>
    <t>https://www.proquest.com/scholarly-journals/integration-psychosocial-care-into-national/docview/2566039400/se-2?accountid=14549</t>
  </si>
  <si>
    <t>Abaasa, Catherine N;Godfrey Zari Rukundo;Savino Ayesiga;Susan Pearl Atukunda;Campisi, Susan;Shawna O’Hearn;MacDonald, Noni</t>
  </si>
  <si>
    <t>Healthcare providers and caregivers’ perspectives on factors responsible for persistent malnutrition of under 5 children in Buhweju district, South Western Uganda; a phenomenological qualitative study</t>
  </si>
  <si>
    <t>Background Unacceptably high levels of childhood malnutrition have been registered in all regions of Uganda over the years. Buhweju district alone contributed 46% prevalence of childhood malnutrition to the 47.8% estimated national prevalence for the whole of western Uganda in 2014. This study assessed health provider and caregiver opinions on factors responsible for persistent malnutrition among under five children in Engaju and Nyakishana sub counties. Methods In this phenomenological qualitative study, we conducted two key informant interviews and six focus group discussions with Village Health Team members and care takers of under five children in Engaju and Nyakishana sub-counties respectively.to explore their opinions on the factors responsible for persistent malnutrition in Buhweju District in May 2018. Data were thematically analyzed manually and using Atals Ti 7.5. Results Historical and geographical challenges, poverty and economic occupation, parental alcoholism and domestic violence as well as inadequate childcare services were identified as factors responsible for persistent malnutrition among under five children in Engaju and Nyakishana sub counties. Conclusion Persistent malnutrition in under five children is mainly due to historical and geographical challenges and its associated factors that include poverty and economic occupation, parental alcoholism and domestic violence and inadequate childcare services. Thus literacy education for mothers and young adolescent boys and girls through engaging local leaders, local nongovernmental organizations and Companies operating in the district to contribute to social services provision would limit the domestic violence and increase sensitization on male responsibilities in the children care in Buhweju district.</t>
  </si>
  <si>
    <t>10.1186/s12889-021-11432-1</t>
  </si>
  <si>
    <t xml:space="preserve"> Malnutrition , Nutrition , Village health teams , Caregivers , Healthcare providers , Malnutrition , Uganda</t>
  </si>
  <si>
    <t>https://www.proquest.com/scholarly-journals/healthcare-providers-caregivers-perspectives-on/docview/2562616222/se-2?accountid=14549</t>
  </si>
  <si>
    <t>Johansson, Nina;Fängström, Karin;Warner, Georgina</t>
  </si>
  <si>
    <t>Social workers’ perspectives on a medical home model for children and adolescents in out of home care – an interview study</t>
  </si>
  <si>
    <t>Background This study seeks to explore how social workers have perceived and experienced a medical home model for children and adolescents in out-of-home care in Uppsala County, Sweden. Method A qualitative explorative study was conducted, which involved ten semi-structured individual telephone interviews with social workers. The study sample included employees within the social service, working in a specialised case unit who had experience of referring children and/or adolescents to the medical home model called Hälsofam. Data were analysed inductively using thematic analysis. Results The findings of the current study indicated that working with Hälsofam has offered social workers a way into the health care sector and an active collaborative working situation, with focus on organised work across the ‘silos’ of care services. However, the findings raised the question of whether or not all children and adolescents have the same possibility to receive care from Hälsofam. Conclusion The findings indicated that the Hälsofam model had a positive impact on the interrelations between the social service and the health care sector. Yet, findings showed that personal views of the social worker and the societal situation in which they operate create limitations for providing care for every child and adolescent. This study adds to the extant literature for it addresses the limitations within the work of children and adolescents in out-of-home care.</t>
  </si>
  <si>
    <t>10.1186/s12913-021-06737-1</t>
  </si>
  <si>
    <t xml:space="preserve"> Children and adolescents , Health , Out of home care , Medical home model , Social services , Residential care , Medical home , Social work , Social services , Qualitative research , Child , Adolescence</t>
  </si>
  <si>
    <t>https://www.proquest.com/scholarly-journals/social-workers-perspectives-on-medical-home-model/docview/2562528384/se-2?accountid=14549</t>
  </si>
  <si>
    <t>Gaboury, Isabelle;Breton, Mylaine;Perreault, Kathy;Bordeleau, François;Descôteaux, Sarah;Maillet, Lara;Hudon, Catherine;Couturier, Yves;Duhoux, Arnaud;Vachon, Brigitte;Cossette, Benoit;Rodrigues, Isabel;Poitras, Marie-Eve;Loignon, Christine;Helen-Maria Vasiliadis</t>
  </si>
  <si>
    <t>Interprofessional advanced access – a quality improvement protocol for expanding access to primary care services</t>
  </si>
  <si>
    <t>Background The Advanced Access (AA) Model has shown considerable success in improving timely access for patients in primary care settings. As a result, a majority of family physicians have implemented AA in their organizations over the last decade. However, despite its widespread use, few professionals other than physicians and nurse practitioners have implemented the model. Among those who have integrated it to their practice, a wide variation in the level of implementation is observed, suggesting a need to support primary care teams in continuous improvement with AA implementation. This quality improvement research project aims to document and measure the processes and effects of practice facilitation, to implement and improve AA within interprofessional teams. Methods Five primary care teams at various levels of organizational AA implementation will take part in a quality improvement process. These teams will be followed independently over PDSA (Plan-Do-Study-Act) cycles for 18 months. Each team is responsible for setting their own objectives for improvement with respect to AA. The evaluation process consists of a mixed-methods plan, including semi-structured interviews with key members of the clinical and management teams, patient experience survey and AA-related metrics monitored from Electronic Medical Records over time. Discussion Most theories on organizational change indicate that practice facilitation should enable involvement of stakeholders in the process of change and enable improved interprofessional collaboration through a team-based approach. Improving access to primary care services is one of the top priorities of the Quebec’s ministry of health and social services. This study will identify key barriers to quality improvement initiatives within primary care and help to develop successful strategies to help teams improve and broaden implementation of AA to other primary care professionals.</t>
  </si>
  <si>
    <t>10.1186/s12913-021-06839-w</t>
  </si>
  <si>
    <t xml:space="preserve"> Advanced Access , Primary care , Quality improvement , Practice facilitation , Interprofessional collaboration , Organizational change , Primary care</t>
  </si>
  <si>
    <t>https://www.proquest.com/scholarly-journals/interprofessional-advanced-access-quality/docview/2562528198/se-2?accountid=14549</t>
  </si>
  <si>
    <t>Graffigna, Guendalina;Gheduzzi, Eleonora;Morelli, Niccolò;Barello, Serena;Corbo, Massimo;Ginex, Valeria;Ferrari, Roberta;Lascioli, Andrea;Feriti, Carolina;Masella, Cristina</t>
  </si>
  <si>
    <t>Place4Carers: a multi-method participatory study to co-design, piloting, and transferring a novel psycho-social service for engaging family caregivers in remote rural settings</t>
  </si>
  <si>
    <t>Background Family caregivers are key actors in the ageing society. They are mediators between practitioners and patients and usually provide also essential daily services for the elders. However, till now, few services have been deployed to help caregivers in their care tasks as in improving their mental health which can experience sever burden due to caregiving duties. The purpose of the study is to implement a community-based participatory research project to co-design an innovative organizational model of social services for family caregivers of elderly health consumers living in remote rural areas in Italy. Methods This is a community-based participatory research project in the remote area of Vallecamonica involving four main phases. These included a quantitative analysis of caregiver needs, a scoping review on existing services for caregivers, co-design workshops with local stakeholders and caregivers to create a novel service the piloting and a first implementation of the service and the assessment of project transferability to other contexts. Results As the hours dedicated to elder care increases, both objective and developmental caregiver’s burden significantly increases. Conversely, higher levels of engagement were associated with lower physical and emotional burden, and caregiver engagement was positively correlated with their perceived self-efficacy in managing disruptive patient behaviours. Based on these preliminary results, four co-design workshops with caregivers were conducted and led to the definition of the SOS caregivers service, built on four pillars structured upon the previous need analysis: a citizens’ management board, training courses, peer-to-peer meetings, and project and service information. We found that co-design is an effective means of creating new services for family caregivers, whose experiential knowledge proved to be a key resource for the project team in delivering and managing services. Less positively, the transferability analysis indicated that local municipalities remain reluctant to acknowledge caregivers’ pivotal role. Conclusions A dedicated support service for caregivers can ameliorate caregiving conditions and engagement levels. The service has resulted a successful co-productive initiative for a psycho-social intervention for family caregivers. For the future, we suggest that family caregiver should be considered an active partner in the process of designing novel psycho-social services and not just as recipients to enhance a better aging-in-place process.</t>
  </si>
  <si>
    <t>10.1186/s12913-021-06563-5</t>
  </si>
  <si>
    <t xml:space="preserve"> Patient engagement , Caregivers , Co-production , Co-design , Rural setting , Participatory action research , Active healthy ageing , Caregiver burden , Hard to reach populations , Family caregivers , Community-based participatory research , Self-efficacy , Participatory design , Elderly care</t>
  </si>
  <si>
    <t>https://www.proquest.com/scholarly-journals/place4carers-multi-method-participatory-study-co/docview/2553299630/se-2?accountid=14549</t>
  </si>
  <si>
    <t>McDonald, Judy M;Paganelli, Corrado</t>
  </si>
  <si>
    <t>Exploration of Mental Readiness for Enhancing Dentistry in an Inter-Professional Climate</t>
  </si>
  <si>
    <t>Competencies required for dentistry go far beyond the academic or scientific spheres. They incorporate important mental readiness concepts at its core with an appropriate balance of operational readiness (i.e., technical, physical, mental readiness). The aim of this exploratory study was to investigate the importance of mental readiness for optimal performance in the daily challenges faced by dentists using an Operational Readiness Framework. One-on-one interviews were conducted with a select group of seasoned dentists to determine their mental readiness before, during and after successfully performing in challenging situations. Quantitative and qualitative analyses of mental readiness were applied. Study findings were compared with a Wheel of Excellence based on results from other high-performance domains such as surgery, policing, social services and Olympic athletics. The analysis revealed that specific mental practices are required to achieve peak performance, and the balance between physical, technical and mental readiness underpins these dentists’ competency. Common elements of success were found—commitment, confidence, visualization, mental preparation, focus, distraction control, and evaluation and coping. This exploration confirmed many similarities in mental readiness practices engaged across high-risk professions. Universities, clinics and hospitals are looking for innovative ways to build teamwork and capacity through inter-professional collaboration. Results from these case studies warrant further investigation and may be significant enough to stimulate innovative curriculum design. Based on these preliminary dentistry findings, three training/evaluation tools from other professions in population health were adapted to demonstrate future application.</t>
  </si>
  <si>
    <t>10.3390/ijerph18137038</t>
  </si>
  <si>
    <t xml:space="preserve"> dentistry , Dentistry , Training , competency , mental readiness , preparedness , performance excellence , training , evaluation</t>
  </si>
  <si>
    <t>https://www.proquest.com/scholarly-journals/exploration-mental-readiness-enhancing-dentistry/docview/2549338770/se-2?accountid=14549</t>
  </si>
  <si>
    <t>Kozak, Agnessa;Nienhaus, Albert</t>
  </si>
  <si>
    <t>COVID-19 Vaccination: Status and Willingness to Be Vaccinated among Employees in Health and Welfare Care in Germany</t>
  </si>
  <si>
    <t>Healthcare workers are at particular risk due to their occupational exposure to SARS-CoV-2. Therefore, they belong to the top priority group for vaccination. However, earlier studies show that nursing staff in particular are hesitant to be inoculated. This study presents the current picture with regard to vaccination status, willingness, vaccine preference, and reasons for or against a COVID-19 vaccination among health and welfare workers. An online survey was conducted between 4 March and 10 April 2021 among professional associations and providers of health and social services. Data sets of n = 3401 participants were analyzed. Of these, 62% stated that they had already been vaccinated at least once. A further 22% wanted to be vaccinated, while 6.6% were still hesitant and 9% refused to be vaccinated. Preference was given to predominantly mRNA-based vaccines. Altogether, there was a high vaccination rate and a great willingness to be vaccinated (&amp;gt;80%) across all professional groups and fields of work. Among nursing staff, the total figure was 83.5%. The percentage was highest in geriatric care at 87.5%. Contrary to findings of earlier surveys, vaccination willingness has risen in all professional groups during the course of the vaccination campaign in Germany.</t>
  </si>
  <si>
    <t>10.3390/ijerph18136688</t>
  </si>
  <si>
    <t xml:space="preserve"> COVID-19 vaccination , Germany , COVID-19 , Vaccination , Health professional , vaccination willingness , health workers , vaccine preference , online survey , occupational health</t>
  </si>
  <si>
    <t>https://www.proquest.com/scholarly-journals/covid-19-vaccination-status-willingness-be/docview/2549337143/se-2?accountid=14549</t>
  </si>
  <si>
    <t>Fernandez-Garcia, Cristina;Ternent, Laura;Homer, Tara Marie;Rodgers, Helen;Bosomworth, Helen;Shaw, Lisa;Aird, Lydia;Andole, Sreeman;Cohen, David;Dawson, Jesse;Finch, Tracy;Ford, Gary;Francis, Richard;Hogg, Steven;Hughes, Niall;Krebs, H I;Price, Christopher;Turner, Duncan;Frederike Van Wijck;Wilkes, Scott;Wilson, Nina;Vale, Luke</t>
  </si>
  <si>
    <t>Economic evaluation of robot-assisted training versus an enhanced upper limb therapy programme or usual care for patients with moderate or severe upper limb functional limitation due to stroke: results from the RATULS randomised controlled trial</t>
  </si>
  <si>
    <t>Objective To determine whether robot-assisted training is cost-effective compared with an enhanced upper limb therapy (EULT) programme or usual care. Design Economic evaluation within a randomised controlled trial. Setting Four National Health Service (NHS) centres in the UK: Queen’s Hospital, Barking, Havering and Redbridge University Hospitals NHS Trust; Northwick Park Hospital, London Northwest Healthcare NHS Trust; Queen Elizabeth University Hospital, NHS Greater Glasgow and Clyde; and North Tyneside General Hospital, Northumbria Healthcare NHS Foundation Trust. Participants 770 participants aged 18 years or older with moderate or severe upper limb functional limitation from first-ever stroke. Interventions Participants randomised to one of three programmes provided over a 12-week period: robot-assisted training plus usual care; the EULT programme plus usual care or usual care. Main economic outcome measures Mean healthcare resource use; costs to the NHS and personal social services in 2018 pounds; utility scores based on EQ-5D-5L responses and quality-adjusted life years (QALYs). Cost-effectiveness reported as incremental cost per QALY and cost-effectiveness acceptability curves. Results At 6 months, on average usual care was the least costly option (£3785) followed by EULT (£4451) with robot-assisted training being the most costly (£5387). The mean difference in total costs between the usual care and robot-assisted training groups (£1601) was statistically significant (p&amp;lt;0.001). Mean QALYs were highest for the EULT group (0.23) but no evidence of a difference (p=0.995) was observed between the robot-assisted training (0.21) and usual care groups (0.21). The incremental cost per QALY at 6 months for participants randomised to EULT compared with usual care was £74 100. Cost-effectiveness acceptability curves showed that robot-assisted training was unlikely to be cost-effective and that EULT had a 19% chance of being cost-effective at the £20 000 willingness to pay (WTP) threshold. Usual care was most likely to be cost-effective at all the WTP values considered in the analysis. Conclusions The cost-effectiveness analysis suggested that neither robot-assisted training nor EULT, as delivered in this trial, were likely to be cost-effective at any of the cost per QALY thresholds considered. Trial registration number ISRCTN69371850 .</t>
  </si>
  <si>
    <t>10.1136/bmjopen-2020-042081</t>
  </si>
  <si>
    <t xml:space="preserve"> stroke medicine , rehabilitation medicine , stroke , health economics , Cost-effectiveness analysis , Stroke , Quality-adjusted life year , Upper limb</t>
  </si>
  <si>
    <t>https://www.proquest.com/scholarly-journals/economic-evaluation-robot-assisted-training/docview/2532441267/se-2?accountid=14549</t>
  </si>
  <si>
    <t>Mascagni, Giulia M G;Bulli, Giorgia</t>
  </si>
  <si>
    <t>Higher Education Training in social work in Albania: insights from the experiences of the T@sk project</t>
  </si>
  <si>
    <t>En marzo de 2020, la Unión Europea decidió iniciar las negociaciones de adhesión con Albania, país candidato desde 2014. Para alcanzar este importante objetivo, en el largo camino de la integración europea, Albania tenía que cumplir con una serie de requisitos. Entre ellos, la centralidad de los derechos humanos que afecta a la aplicación de las políticas destinadas a integrar a las minorías, así como a conceder derechos sociales a los ciudadanos desfavorecidos (La Cava Nanetti 2000, Solidar 2016). En este escenario, la evolución de los conocimientos profesionales de los trabajadores sociales albaneses desempeña un papel relevante. En términos académicos y profesionales, el Trabajo Social tiene una escasa tradición en Albania, como en la mayoría de los países postcomunistas (Hoti 2015). Para hacer frente a las dificultades de la evolución profesional y académica del Trabajo Social y facilitar un proceso de europeización de la prestación de servicios sociales en Albania, la Comisión Europea ha financiado el proyecto T@SK "Towards Increased Awareness, Responsibility and Shared Quality in Social Work" (2017-2020). El objetivo principal del proyecto consiste en fortalecer la prestación de servicios sociales en Albania mediante la potenciación del sistema de Educación Superior en la formación de Trabajo Social. El consorcio incluye a todas las universidades públicas que ofrecen cursos de Grado y Máster en Trabajo Social en Albania -Universidad de Tirana, Universidad de Shkoder y Universidad de Elbasan- y a la Universidad de Florencia, la Universidad Complutense de Madrid, el ISCTE de Lisboa y el Colegio (l’Ordine) Profesional de Trabajadores Sociales de la Región Toscana como instituciones de Educación Superior de los países del programa. El proyecto funciona a tres niveles actualización teórica y empírica entre los socios del proyecto; triangulación de conocimientos, cooperación transdisciplinaria con las partes interesadas de la sociedad e innovación digital; y la selección y difusión de las mejores prácticas. El proyecto se encuentra en su etapa final, y es posible elaborar el principal marco teórico y empírico adoptado, los resultados logrados y los retos para crear un entorno favorable al desarrollo de la profesión del Trabajo Social en Albania. El artículo trata de arrojar algo de luz sobre la evolución de las prácticas de Trabajo Social en Albania, centrándose en los antecedentes sociales y culturales del país y describiendo los principales logros del proyecto T@SK.</t>
  </si>
  <si>
    <t>10.5209/cuts.70072</t>
  </si>
  <si>
    <t xml:space="preserve"> Trabajo social , Social work , Higher education , Albania , Servicios sociales , Albania , Enseñanza superior , Desarrollo de Capacidades , Cambio social , Social Work , Social Services , Higher Education , Capacity Building , Social Change</t>
  </si>
  <si>
    <t>https://www.proquest.com/scholarly-journals/higher-education-training-social-work-albania/docview/2501304196/se-2?accountid=14549</t>
  </si>
  <si>
    <t>Pelletier-Bosshard, Emma;Freeman, Andrew;Jauvin, Nathalie;Côté, Nancy</t>
  </si>
  <si>
    <t>Strategies Used by Middle Managers to Support Employees Carrying Out Emotionally Demanding Work: Which Strategies and Why Those Ones?</t>
  </si>
  <si>
    <t>This qualitative research study, which was conducted in a regional child protection service in Quebec (Canada), aimed to identify the strategies used by middle managers to support staff whose work is considered emotionally demanding. The results reveal that managers use a range of support strategies, which fall into seven categories. Although the strategies are distributed along two axes, proximity (direct, indirect) and time (short-term, long-term), they tend to be more direct and short-term (e.g., provide emotional support). The choice of strategies is influenced by facilitating or constraining organizational, interpersonal and individual factors. A strong influence appears to be time availability. Further research is required, for example, on the impact of the support strategies. Many areas of practice in health and social services are emotionally demanding. This type of work can be associated with psychological health problems and middle managers play a key role in reducing such risks for their staff. Although the importance of providing this support is recognized, attaining such an objective is not necessarily straightforward because of the multiple demands that managers must juggle. Using an ergonomic perspective, this qualitative research study, which was conducted in a regional child protection service in Quebec (Canada), aimed to identify the strategies used by middle managers to support staff whose work is considered emotionally demanding. The results reveal that managers use a range of support strategies, which fall into seven categories. Although the strategies are distributed along two axes, proximity (direct, indirect) and time (short-term, long-term), they tend to be more direct and short-term (e.g., provide emotional support). The choice of strategies is influenced by various facilitating or constraining organizational, interpersonal and individual factors. A strong influence appears to be time availability. This study provides a detailed picture of the strategies used by middle managers and the complexity with which these individuals are confronted in providing their staff with support. Further research is required, for example, to better understand the impact of certain factors on the choice of support strategies and to evaluate the impact of support strategies from a staff perspective.</t>
  </si>
  <si>
    <t xml:space="preserve"> Stratégies utilisées par les cadres intermédiaires afin d'aider les employés a effectuer un travail exigeant sur le plan émotionnel : Quelles stratégies et pourquoi ?</t>
  </si>
  <si>
    <t xml:space="preserve"> Human factors and ergonomics , Strategy , Employment , Quebec</t>
  </si>
  <si>
    <t>https://www.proquest.com/scholarly-journals/strategies-used-middle-managers-support-employees/docview/2499094806/se-2?accountid=14549</t>
  </si>
  <si>
    <t>Social Determinants of Diabetes-Related Preventable Hospitalization in Taiwan: A Spatial Analysis</t>
  </si>
  <si>
    <t>Diabetes-Related Preventable Hospitalization (DRPH) has been identified as an important indicator of efficiency and quality of the health system and can be modified by social determinants. However, the spatial disparities, clustering, and relationships between DRPH and social determinants have rarely been investigated. Accordingly, this study examined the association of DRPH with area deprivation, densities of certificated diabetes health-promoting clinics (DHPC) and hospitals (DHPH), and the presence of elderly social services (ESS) using both statistical and spatial analyses. Data were obtained from the 2010–2016 National Health Insurance Research Database (NHIRD) and government open data. Township-level ordinary least squares (OSL) and geographically weighted regression (GWR) were conducted. DRPH rates were found to be negatively associated with densities of DHPC (β = −66.36, p = 0.029; 40.3% of all townships) and ESS (β = −1.85, p = 0.027; 28.4% of all townships) but positively associated with area deprivation (β = 2.96, p = 0.002; 25.6% of all townships) in both OLS and GWR models. Significant relationships were found in varying areas in the GWR model. DRPH rates are high in townships of Taiwan that have lower DHPC densities, lower ESS densities, and greater socioeconomic deprivation. Spatial analysis could identify areas of concern for potential intervention.</t>
  </si>
  <si>
    <t>10.3390/ijerph18042146</t>
  </si>
  <si>
    <t xml:space="preserve"> diabetes-related preventable hospitalization , Spatial analysis , social determinants of health , spatial analysis , Taiwan</t>
  </si>
  <si>
    <t>https://www.proquest.com/scholarly-journals/social-determinants-diabetes-related-preventable/docview/2493858780/se-2?accountid=14549</t>
  </si>
  <si>
    <t>Fraser, Sarah Louise;Moulin, Louise;Gaulin, Dominique;Thompson, Jennifer</t>
  </si>
  <si>
    <t>On the move: exploring Inuit and non-Inuit health service providers’ perspectives about youth, family and community participation in care in Nunavik</t>
  </si>
  <si>
    <t>Background Literature about participation in health and social services suggests that youth, and more specifically Indigenous youth, are difficult to engage within health and social services. Youth are less likely to access services or to actively participate in decision-making regarding their personal care. Service providers play a crucial role in engaging youth based on the ways in which they seek, establish, and maintain relationships with youth and their families. The way in which providers engage with youth will depend on various factors including their own perceptions of the roles and relationships of the various people involved in youth’s lives. In this article, we analyze health and social service providers’ perspectives, experiences and expectations regarding the roles of Indigenous youth, families and community in care settings in Nunavik, Quebec. Methods Using a snowball sampling approach, we recruited 58 interview participants (39 non-Inuit and 19 Inuit), including psychiatrists, general practitioners, nurses, social workers, school principals, teachers, student counsellors, representatives of local committees, and police officers. The interviews focused on three broad areas: 1) participants’ current and past positions and roles; 2) participants’ perceptions of the clientele they work with (youth and their families); and 3) participants’ understandings of how collaboration takes place within and between services and the community. We conducted inductive applied thematic analyses and then analyzed the interview transcripts of Inuit and non-Inuit participants separately to explore the similarities and differences in perceptions based on positionality. Results We organized the findings around three themes: I) the most commonly described interventions, II) different types of challenges to and within participation; and III) what successful participation can look like according to service providers. Participants identified the challenges that families face in moving towards services as well as the challenges that services providers face in moving towards youth and families, including personal, organizational and historical factors. Conclusion We adopt a critical lens to reflect on the key findings in order to tease out points of tension and paradoxes that might hinder the participation of youth and families, specifically in a social context of decolonization and self-governance of services.</t>
  </si>
  <si>
    <t>10.1186/s12913-021-06058-3</t>
  </si>
  <si>
    <t xml:space="preserve"> Inuit , Participation , Nunavik , Youth , Families , Nunavik , Family , Community , Youth , Inuit , Decolonization , Participation</t>
  </si>
  <si>
    <t>https://www.proquest.com/scholarly-journals/on-move-exploring-inuit-non-health-service/docview/2491080888/se-2?accountid=14549</t>
  </si>
  <si>
    <t>Svobodova, Ivana;Bobakova, Daniela Filakovska;Bosakova, Lucia;Veselska, Zuzana Dankulincova</t>
  </si>
  <si>
    <t>How to improve access to health care for Roma living in social exclusion: a concept mapping study</t>
  </si>
  <si>
    <t>Background Half of the people living in social exclusion in the Czech Republic are of Roma origin. The worse health of Roma could be partly explained by numerous barriers to accessing health care. Therefore, our study aimed to explore the perceptions of various stakeholders and experts who may have an impact on the inclusion of Roma and/or their access to health care on how to improve health care access for Roma living in social exclusion in the Czech Republic. Methods We conducted a concept mapping study and obtained data from 32 participants from health and social services, policymakers and others who were involved in different study phases (brainstorming, sorting, rating, interpretation). Results Out of 64 proposed measures sorted into six distinct clusters, 20 were rated as the most urgent and the most feasible and should be implemented with a priority to improve access to health care for Roma living in social exclusion. The proposed measures covered various topics, such as education and awareness of the target group as well as education and supervision of helping professionals, strengthening capacities and streamlining the health care system, health promotion and associated services and increasing the local and financial accessibility of health care. Overall, measures concerning the education and supervision of helping professionals were rated as both the most urgent and the most feasible. Individual priority measures targeted, for example, the health needs assessment of Roma living in social exclusion to set up interventions or to include topics such as participation, empowerment, cultural competence and communication training in the curricula of health care and helping professionals in postgraduate and continuing studies. Conclusions Stakeholders proposed a set of relevant and acceptable measures that may help improve access to health care for Roma living in social exclusion. The way they rated the proposed measures reflects both the current unfavourable mainstream and public discourse concerning Roma living in social exclusion and the most acute policy issues identified by several European and national bodies.</t>
  </si>
  <si>
    <t>10.1186/s12939-021-01396-4</t>
  </si>
  <si>
    <t xml:space="preserve"> Health care access , Read-only memory , Social exclusion , Stakeholder , Health policy , Czech Republic , Vulnerable population , Roma , Ethnicity , Policies , Interventions , Concept mapping , Czech Republic</t>
  </si>
  <si>
    <t>https://www.proquest.com/scholarly-journals/how-improve-access-health-care-roma-living-social/docview/2491054296/se-2?accountid=14549</t>
  </si>
  <si>
    <t>Cahapay, Michael B</t>
  </si>
  <si>
    <t>Ushering children with disabilities in the ‘new normal’ post-COVID-19 period: collective actions in the Philippines</t>
  </si>
  <si>
    <t>As the world enters a new normal period following the Coronavirus Disease 2019 (COVID-19) global outbreak, the propensity toward the exclusion of the vulnerable group of children with disabilities is a current issue that must be given attention. This issue paper describes the collective actions to usher children with disabilities in the new normal post-COVID-19 period in the Philippines. These actions focus on assistive technologies to augment information and communication, critical services to sustain medical and developmental needs, adaptive learning methods to continue education, and other social services to improve access and mobility. Set within a single national context, this issue paper provides a view as regards the shared initiatives to improve the conditions of children with disabilities in a developing country amid the pandemic.</t>
  </si>
  <si>
    <t>10.1080/09687599.2020.1829557</t>
  </si>
  <si>
    <t xml:space="preserve"> children with disabilities , Disability , COVID-19 , Philippines , Collective action , New normal , new normal , COVID-19 , collective actions , Philippines</t>
  </si>
  <si>
    <t>https://www.proquest.com/scholarly-journals/ushering-children-with-disabilities-new-normal/docview/2480197906/se-2?accountid=14549</t>
  </si>
  <si>
    <t>Smith, Emma M;MacLachlan, Malcolm;Ebuenyi, Ikenna D;Holloway, Catherine;Austin, Victoria</t>
  </si>
  <si>
    <t>Developing inclusive and resilient systems: COVID-19 and assistive technology</t>
  </si>
  <si>
    <t>Assistive technologies are products and systems which support individuals with disabilities to participate in daily life (World Health Organization&amp;#xa0;2016). In doing so, these technologies promote health and well-being, while helping to realize rights afforded by the United Nations Declaration on Human Rights and the United Nations Convention on the Rights of Persons with Disabilities (UNCRPD) (World Health Organization 2016). There are currently over one billion people in the world who need access to assistive technology, with over two billion expected by 2050 (World Health Organization 2016). This includes persons with disabilities, older and ageing adults, and individuals with health conditions to lead fulfilled and independent lives. The 71st World Health Assembly (2018) recognized the critical contribution of assistive technologies to promoting inclusion and participation in all areas of society, urging member states to develop policies and systems capable of providing assistive technologies through universal health or social services coverage (World Health Assembly&amp;#xa0;2018).</t>
  </si>
  <si>
    <t>10.1080/09687599.2020.1829558</t>
  </si>
  <si>
    <t xml:space="preserve"> Resilience , Disability , Assistive technology , Inclusion , COVID-19</t>
  </si>
  <si>
    <t>https://www.proquest.com/scholarly-journals/developing-inclusive-resilient-systems-covid-19/docview/2480197768/se-2?accountid=14549</t>
  </si>
  <si>
    <t>Csoba, Judit;Diebel, Andrea</t>
  </si>
  <si>
    <t>World wide closed! Social worker field practice during the ‘lockdown’ period</t>
  </si>
  <si>
    <t>The current health crisis we are experiencing because of Covid-19 pandemic has put social worker training facilities in a new, unexpected position. How can a practice-based training programme be organised during a ‘lockdown’ period? How can practical skills be acquired when contact field instructors, social services and target groups is limited?In order to face the professional challenges posed by the epidemic, to better understand the impact on professional training, and learn more about the innovations and good practices used to tackle the problems, we organised focus group interviews with 15 field instructors and 15 students.&amp;#xa0;The first results of our research provide evidence that, contrary to expectations, the world has not only narrowed but at the same time also expanded as a result of the restrictions.&amp;#xa0;Although the outbreak of the COVID-19 has had a traumatic impact in many ways, the crisis had also positive consequences. With&amp;#xa0;the intensive use of digital tools and forms of work, remote locations and target groups have become more accessible, special knowledge elements have been included in the training, and new opportunities for the development of personal skills have opened up in the education of social workers.</t>
  </si>
  <si>
    <t>2020</t>
  </si>
  <si>
    <t>10.1080/02615479.2020.1829580</t>
  </si>
  <si>
    <t xml:space="preserve"> Field practice , training innovations , digital social work , personal and professional skills</t>
  </si>
  <si>
    <t>https://www.proquest.com/scholarly-journals/world-wide-closed-social-worker-field-practice/docview/3093845687/se-2?accountid=14549</t>
  </si>
  <si>
    <t>Knutsson, Ola;Schön, Ulla-Karin</t>
  </si>
  <si>
    <t>Co-creating a process of user involvement and shared decision-making in coordinated care planning with users and caregivers in social services</t>
  </si>
  <si>
    <t>Purpose Although user participation and shared decision-making in formal statutory coordinated care planning are described as central, they remain to be implemented. The aim of this study is to explore how collaboration and shared decision-making in the social services can be realized in formal care planning activities with people with mental disabilities. Methods We conducted eight workshops with 12 users and 17 caregivers to investigate existing barriers to and possible solutions for participation in coordinated care planning. Results Workshop formats and techniques from participatory design generated rich research materials illustrating challenges currently experienced by users and caregivers in care planning work, as well as a large variety of solutions to these challenges. They also illustrated differences in how participation is understood and the conditions required to realize shared decision-making between users and caregivers. Conclusions An improved coordinated individual plan (CIP) process emerged, based on the active participation of users and caregivers. This process is a familiar and transparent process for users and caregivers, reflecting the needs and preferences of users at all stages. It requires careful preparation and collaboration with the users, as well as caregiver flexibility.</t>
  </si>
  <si>
    <t>10.1080/17482631.2020.1812270</t>
  </si>
  <si>
    <t xml:space="preserve"> Shared decision-making , Social services , Integrated care , Developmental disability , social services , future workshops , mental disabilities , coordinated care planning</t>
  </si>
  <si>
    <t>https://www.proquest.com/scholarly-journals/co-creating-process-user-involvement-shared/docview/2867901204/se-2?accountid=14549</t>
  </si>
  <si>
    <t>Raker, Ethan J;Arcaya, Mariana C;Lowe, Sarah R;Zacher, Meghan;Rhodes, Jean;Waters, Mary C</t>
  </si>
  <si>
    <t>Mitigating Health Disparities After Natural Disasters: Lessons From The RISK Project</t>
  </si>
  <si>
    <t>Climate change exacerbates the severity of natural disasters, which disproportionately affect vulnerable populations. Mitigating disasters' health consequences is critical to promoting health equity, but few studies have isolated the short- and long-term effects of disasters on vulnerable groups. We filled this gap by conducting a fifteen-year (20032018) prospective study of low-income, predominantly Black parents who experienced Hurricane Katrina: the Resilience in Survivors of Katrina (RISK) Project. Here we describe this project and synthesize lessons from work that has resulted from it. Our findings can guide policy makers, service providers, and health officials in disaster planning and response. We synthesize them into an organizational schema of five priorities: Primary efforts should be aimed at preventing exposure to trauma through investments in climate resilience and by eliminating impediments to evacuation, health care policies should promote uninterrupted and expanded access to care, social services should integrate and strive to reduce the administrative burden on survivors, programs should aid survivors in forging or strengthening connections to their communities, and policy makers should fund targeted long-term services for highly affected survivors.</t>
  </si>
  <si>
    <t>10.1377/hlthaff.2020.01161</t>
  </si>
  <si>
    <t xml:space="preserve"> Health equity , Natural disaster , Climate change , Emergency management , Disaster</t>
  </si>
  <si>
    <t>https://www.proquest.com/scholarly-journals/mitigating-health-disparities-after-natural/docview/2472669088/se-2?accountid=14549</t>
  </si>
  <si>
    <t>https://www.proquest.com/scholarly-journals/world-wide-closed-social-worker-field-practice/docview/2458509970/se-2?accountid=14549</t>
  </si>
  <si>
    <t>Cuesta, Marta;Lena German Millberg;Karlsson, Staffan;Arvidsson, Susann</t>
  </si>
  <si>
    <t>Welfare technology, ethics and well-being a qualitative study about the implementation of welfare technology within areas of social services in a Swedish municipality</t>
  </si>
  <si>
    <t>Tecnología del bienestar, ética y bienestar: un estudio cualitativo sobre la implementación de la tecnología del bienestar en áreas de servicios sociales en un municipio sueco</t>
  </si>
  <si>
    <t>Purpose: Digitalization and e-health have potential to generate good quality, equal health, well-being and to develop and strengthen individuals’ resources with the goal of increased independence and participation in society. The implementation of welfare technology requires knowledge of digitalization, as well as an awareness of its meaning in terms of ethical principles and ethical analysis. The purpose of this study was to describe ethical analysis concerning the implementation of welfare technology, in terms of both strategies and tools, within areas of social services in a Swedish municipality. Method: We followed a working model that focused on increased knowledge and experience in the implementation of welfare technology from an ethical perspective. In the data collection were observations, a questionnaire with open-ended questions and focus group discussions used. Results: The analysis showed that when welfare technology was introduced and implemented within the area of social services in a municipality, ethical awareness resulting from the conflicts between various interests and values had to be addressed. Conclusions: The ethical analysis improved implementation of strategies and tools in terms of facts and values, and invisible underlying values to the concept of well-being.</t>
  </si>
  <si>
    <t>Resumen: Objetivo: La digitalización y la salud electrónica tienen el potencial de generar una salud de calidad, igualitaria y de bienestar, y de desarrollar y fortalecer los recursos de los individuos con el objetivo de aumentar su independencia y participación en la sociedad. La implementación de la tecnología del bienestar requiere conocimiento de la digitalización, así como una conciencia de su significado en términos de principios éticos y análisis ético. El propósito de este estudio fue describir el análisis ético sobre la implementación de la tecnología del bienestar, en términos de estrategias y herramientas, dentro de las áreas de servicios sociales en un municipio sueco. Método: Seguimos un modelo de trabajo que se centró en aumentar el conocimiento y la experiencia en la implementación de la tecnología del bienestar desde una perspectiva ética. En la recopilación de datos se utilizaron observaciones, un cuestionario con preguntas abiertas y discusiones de grupos focales. Resultados: El análisis mostró que cuando se introdujo e implementó la tecnología del bienestar dentro del área de servicios sociales en un municipio, se tuvo que abordar la conciencia ética resultante de los conflictos entre varios intereses y valores. Conclusiones: El análisis ético mejoró la implementación de estrategias y herramientas en términos de hechos y valores, y valores subyacentes invisibles al concepto de bienestar.</t>
  </si>
  <si>
    <t>10.1080/17482631.2020.1835138</t>
  </si>
  <si>
    <t xml:space="preserve"> Ethical analysis , EHealth , Social services , Assistive technology , Well-being , Digitalization , health spaces , welfare technology , well-being , working model</t>
  </si>
  <si>
    <t>https://www.proquest.com/scholarly-journals/welfare-technology-ethics-well-being-qualitative/docview/2454089505/se-2?accountid=14549</t>
  </si>
  <si>
    <t>Hash, Kristina M;Weirich, Mandana R</t>
  </si>
  <si>
    <t>Teaching Aging Through Intersectionality for MSTEM and Other Disciplines</t>
  </si>
  <si>
    <t>Recent years have seen a push for providing education in gerontology for social services and health care related disciplines. Equally important are efforts to similarly educate students in the fields of medicine, science, technology, engineering, and mathematics (MSTEM). MSTEM professionals can be instrumental in assisting the growing number of older adults and their families in overcoming challenges and building supports that can allow older persons to live self-determined, healthy, and happy lives. The standard gerontological training for students has involved content and instruction on the normative development and experiences of older adults and their families. This article will provide a model for a broad range of students how to understand and effectively work with and on behalf of older adults, through content on the normative, major issues and experiences with a critical focus on the diversity of the population and the multiple intersections of age with other identities.</t>
  </si>
  <si>
    <t>10.1177/0091415020919996</t>
  </si>
  <si>
    <t xml:space="preserve"> gerontolgical education , geriatric education , intersectionality MSTEM students</t>
  </si>
  <si>
    <t>https://www.proquest.com/scholarly-journals/teaching-aging-through-intersectionality-mstem/docview/2447807834/se-2?accountid=14549</t>
  </si>
  <si>
    <t>Wodarski, John S</t>
  </si>
  <si>
    <t>Preparing Social Services and Public Services Professionals for Meaningful Roles in Disaster Services</t>
  </si>
  <si>
    <t>This manuscript reviews the importance of disaster preparedness for the social services and public services professional. The value in separating fact from fiction in regard to probabilities for biological, chemical, and nuclear terrorism is highlighted. The various phases of disaster preparedness are elucidated along with the components of the effective all-hazards plan. Consideration of the psychological impact of disasters is presented in conjunction with the role of the mental health worker in the amelioration of outcomes. The role of electronic technology in disaster preparedness is elaborated, and useful websites are cited to facilitate disaster planning.</t>
  </si>
  <si>
    <t>10.1080/26408066.2020.1798835</t>
  </si>
  <si>
    <t xml:space="preserve"> Disaster preparedness , Emergency management , Public service , Social services , Electronics , psychological impact of disasters , use of electronic technology , social services and public services</t>
  </si>
  <si>
    <t>https://www.proquest.com/scholarly-journals/preparing-social-services-public-professionals/docview/2737495270/se-2?accountid=14549</t>
  </si>
  <si>
    <t>Fritz, Roschelle L, PhD RN FAAN;Nguyen-Truong, Connie Kim Yen, PhD RN Alumnus PCCN;Leung, Jacqueline, JD MS CHW;Lee, Junghee, PhD;Lau, Christine, MA CACDI;Le, Cang, BS;Kim, Jane, MEd;Wong, Keith, BA;Nguyen, Thai Hien, BSN RN;Le, Tuong Vy, MS BS;Nevers, Jennifer I, BSN RN;Truong, Anthony M, BS RPh</t>
  </si>
  <si>
    <t>Older Asian immigrants' perceptions of a health-assistive smart home</t>
  </si>
  <si>
    <t>Background: The needs of the growing aging population will soon surpass available resources. Health-assistive smart homes may be one solution for extending independence and facilitating early health interventions thereby lowering healthcare costs and conserving resources. Perceptions of usability and adoption may differ across populations. Objective: To explore diverse older Asian immigrants' perceptions of adoption of healthassistive smart home monitoring (smart home) and culturally-specific expectations. Methods: A community-engaged research approach was employed. Participants (n=55; age 55+) were recruited through an immigrant community health and social services center in the United States. Participants joined one of four language-based group discussions (Chinese Cantonese, Chinese Mandarin, Vietnamese, or Korean). Scientific group-level assessment, a participatory qualitative data collection, and analysis method, was conducted in real-time with participants. The main ideas were transcribed, verified with participants, and translated into English. Results: Intra- and inter-group themes were identified. Inter-group themes included: concerns about safety, features and functionality, trusting technology, households and family, and access (cost, internet, knowledge, and literacy). Intra-group themes included: Cantonese (access, radiation, user friendly, installation, technology knowledge required), Mandarin (access, emergency concerns, user friendly, locus of control, technology knowledge required, language), Vietnamese (limited technical knowledge, smart home capacity, availability, access, safety, cost, my home), and Korean (limited technical knowledge, functionality, household makeup, privacy, threats, availability and cost, my culture). Conclusions: Immigrants showed interest in adopting smart home technology for agingin-place. The impact on family engagement and community expectations when using a technology that monitors individuals' daily in-home routines and activities must be acknowledged.</t>
  </si>
  <si>
    <t>10.4017/gt.2020.19.04.385</t>
  </si>
  <si>
    <t>https://www.proquest.com/scholarly-journals/older-asian-immigrants-perceptions-health/docview/2685587349/se-2?accountid=14549</t>
  </si>
  <si>
    <t>Hong, Sungjae;Choi, Moon</t>
  </si>
  <si>
    <t>How are Baby Boomers Different from Older Adults in Terms of Their E-Government Services Use in South Korea?</t>
  </si>
  <si>
    <t>¿En qué se diferencian los baby boomers de los adultos mayores en cuanto al uso de los servicios de gobierno electrónico en Corea del Sur?</t>
  </si>
  <si>
    <t>E-government services have emerged and expanded for the last decades. The digitalization of social services presents both an opportunity and a challenge to the aging population who are effectively digital immigrants. This study examined socioeconomic factors associated with e-government services awareness and usage among the aging population, with a focus on the comparison between baby boomers and older adults. Data came from the 2015 E-Government Services Usage Survey, a nationally representative survey in South Korea (N&amp;#xa0;=&amp;#xa0;1,255). The results showed a cohort difference in e-government services usage as 69.3% of baby boomers vs. 34.9% of older adults. The logistic regression results also suggested differences in factors associated with e-government services awareness and levels of use by cohort. Household income was positively associated with awareness among baby boomers, while age was negatively associated with awareness among older adults. The findings imply that gerontological social workers need to advocate for senior citizens by urging the government to pay more attention to the issues of digital exclusion faced by the majority of the current cohort of older adults as well as subgroups of baby boomers – in particular those who are economically marginalized.</t>
  </si>
  <si>
    <t>Resumen: Los servicios de gobierno electrónico han surgido y se han expandido durante las últimas décadas. La digitalización de los servicios sociales presenta tanto una oportunidad como un desafío para la población que envejece, que en realidad son inmigrantes digitales. Este estudio examinó los factores socioeconómicos asociados con el conocimiento y el uso de los servicios de gobierno electrónico entre la población que envejece, con un enfoque en la comparación entre los baby boomers y los adultos mayores. Los datos provienen de la Encuesta de uso de servicios de gobierno electrónico de 2015, una encuesta representativa a nivel nacional en Corea del Sur (N = 1255). Los resultados mostraron una diferencia de cohorte en el uso de los servicios de gobierno electrónico: 69,3% de los baby boomers frente al 34,9% de los adultos mayores. Los resultados de la regresión logística también sugirieron diferencias en los factores asociados con el conocimiento de los servicios de gobierno electrónico y los niveles de uso por cohorte. Los ingresos del hogar se asociaron positivamente con el conocimiento entre los baby boomers, mientras que la edad se asoció negativamente con el conocimiento entre los adultos mayores. Los hallazgos implican que los trabajadores sociales gerontológicos deben defender a los ciudadanos mayores instando al gobierno a prestar más atención a los problemas de exclusión digital que enfrenta la mayoría de la cohorte actual de adultos mayores, así como a los subgrupos de baby boomers, en particular aquellos que están económicamente marginados.Resumen: Los servicios de gobierno electrónico han surgido y se han expandido durante las últimas décadas. La digitalización de los servicios sociales presenta tanto una oportunidad como un desafío para la población que envejece, que en realidad son inmigrantes digitales. Este estudio examinó los factores socioeconómicos asociados con el conocimiento y el uso de los servicios de gobierno electrónico entre la población que envejece, con un enfoque en la comparación entre los baby boomers y los adultos mayores. Los datos provienen de la Encuesta de uso de servicios de gobierno electrónico de 2015, una encuesta representativa a nivel nacional en Corea del Sur (N = 1255). Los resultados mostraron una diferencia de cohorte en el uso de los servicios de gobierno electrónico: 69,3% de los baby boomers frente al 34,9% de los adultos mayores. Los resultados de la regresión logística también sugirieron diferencias en los factores asociados con el conocimiento de los servicios de gobierno electrónico y los niveles de uso por cohorte. Los ingresos del hogar se asociaron positivamente con el conocimiento entre los baby boomers, mientras que la edad se asoció negativamente con el conocimiento entre los adultos mayores. Los hallazgos implican que los trabajadores sociales gerontológicos deben defender a los ciudadanos mayores instando al gobierno a prestar más atención a los problemas de exclusión digital que enfrenta la mayoría de la cohorte actual de adultos mayores, así como a los subgrupos de baby boomers, en particular aquellos que están económicamente marginados.</t>
  </si>
  <si>
    <t>10.1080/01634372.2020.1816590</t>
  </si>
  <si>
    <t xml:space="preserve"> Technology-internet/web-based , South Korea , Older , Old age , Digital native , Baby boomers , social exclusion/inclusion , models of service delivery , international research , public policy , Qualitative research , Surveys &amp; questionnaires</t>
  </si>
  <si>
    <t>https://www.proquest.com/scholarly-journals/how-are-baby-boomers-different-older-adults-terms/docview/2472036630/se-2?accountid=14549</t>
  </si>
  <si>
    <t>Awortwe, Victoria;Bentum, Hajara;Cudjoe, Ebenezer;Abdullah, Alhassan</t>
  </si>
  <si>
    <t>A reason for the unmet needs of children in contact with social services? Non-resident fathers' perspectives on delinquent child maintenance claims</t>
  </si>
  <si>
    <t>Background: Often times, during (after) divorce or separation, fathers in Ghana are reported to the Department of Social Welfare for not honouring their child maintenance obligations. Social workers at the Department of Social Welfare make arrangements with the non-resident fathers to ensure that they perform their financial obligations. Yet, evidence suggests that many fathers do not meet the obligations to make the financial contributions, potentially placing the wellbeing of vulnerable children in single parent families at risk. Objective: The study sought to explore the underlining reasons why fathers in Ghana do not meet their child maintenance obligations. The study hopes to develop some understanding about ways to appropriately provide support for children in families facing delinquent child maintenance cases. Participants and setting: Thirteen non-resident fathers (ages 19–50 years) in contact with the Department of Social Welfare took part in the study. Methods: Data from in-depth interviews with the 13 participants were coded following strategies from the constructivist grounded theory. The coding process was managed with NVivo 12 qualitative software. Results: Matrilineal inheritance, stressful interfamilial relations, poverty and unemployment were the main reasons reported by fathers as contributing to their defaulting child maintenance. The study shows that cultural values, extended family members' opinions and attitudes towards non-resident fathers have significant impact on payment decisions. Conclusion: The findings highlight the need to challenge the negative implications of cultural beliefs and practices, and orient parents on their mandatory responsibilities towards children. In view of the cultural influence, we advocate for the adoption of a multi-perspective where both patrikin and matrikin are integrated in particular families irrespective of ethnic origins. The adoption of this perspective should begin with an acknowledgement among family members to prioritise the wellbeing of their children over cultural discourses which could serve as hindrances to child wellbeing. Social workers should have an understanding of these cultural values and the implications on the wellbeing of children in families with delinquent child maintenance cases.</t>
  </si>
  <si>
    <t>10.1016/j.childyouth.2020.105298</t>
  </si>
  <si>
    <t>https://www.proquest.com/scholarly-journals/reason-unmet-needs-children-contact-with-social/docview/2476553788/se-2?accountid=14549</t>
  </si>
  <si>
    <t>Bylander, Jessica</t>
  </si>
  <si>
    <t>How COVID-19 Threatens The Safety Net For US Children</t>
  </si>
  <si>
    <t>When the coronavirus disease 2019 (COVID19) pandemic forced most schools to transition from in-person to remote learning in the late spring of 2020, life changed for parents and kids overnight. As parents faced grim and costly choices about whether they could continue to work with their kids at home, children faced unprecedented losses on both academic and social fronts. But many US children lost even more when schools closed: access to healthy meals, health and mental health care, special-needs services, technology, and a safe haven. For Naomi Shapiro of Chicago, Illinois, school closure meant a temporary loss of essential therapies for her child with special needs. Shapiro's youngest son has an 18q deletion, a missing piece on chromosome 18, which caused some developmental delays and hearing loss. Pre-pandemic, her son attended a prekindergarten program through Chicago Public Schools for children who are deaf and hard of hearing. The data on the risks of COVID-19 for children is evolving. Initial reports suggested that children were not getting infected at high rates or contributing greatly to the spread of the disease. Although most infections in children are mild or asymptomatic, the Centers for Disease Control and Prevention (CDC) has since found that one in three children hospitalized for COVID-19 were admitted to an intensive care unit.1 A Chicago study published in JAMA Pediatrics also found that children infected with COVID-19 had similar levels of the virus on their nasal swabs as adults, suggesting that kids can spread disease.2 Although early COVID-19 modeling studies predicted that school closures alone would prevent only 2-4 percent of deaths,3 a later analysis found that school closure was associated with a significant decline in both COVID-19 incidence and mortality.4 In short, closing schools made sense. Yet beyond the health risks posed to children by the virus itself, there are well-known health risks of school closures and the loss of the essential health and social services that schools provide. The pandemic has highlighted the urgent need for policy reforms that strengthen the safety net and welfare system for children, relieving some of the pressure on schools.</t>
  </si>
  <si>
    <t>10.1377/hlthaff.2020.01576</t>
  </si>
  <si>
    <t xml:space="preserve"> Pre-kindergarten , Pandemic , Hearing loss , COVID-19 , Prevention , Child , COVID-19 pandemic</t>
  </si>
  <si>
    <t>https://www.proquest.com/scholarly-journals/how-covid-19-threatens-safety-net-us-children/docview/2448945866/se-2?accountid=14549</t>
  </si>
  <si>
    <t>Robila Mihaela;Robila, Stefan A</t>
  </si>
  <si>
    <t>Applications of Artificial Intelligence Methodologies to Behavioral and Social Sciences</t>
  </si>
  <si>
    <t>Objectives Although Artificial Intelligence (AI) has been a part of the computer science field for many decades, it has only recently been applied to different areas of behavioral and social sciences. This article provides an examination of the applications of AI methodologies to behavioral and social sciences exploring the areas where they are now utilized, the different tools used and their effectiveness. Methods The study is a systematic research examination of peer-reviewed articles (2010–2019) that used AI methodologies in social and behavioral sciences with a focus on children and families. Results The results indicate that artificial intelligence methodologies have been successfully applied to three main areas of behavioral and social sciences, namely (1) to increase the effectiveness of diagnosis and prediction of different conditions, (2) to increase understanding of human development and functioning, and (3) to increase the effectiveness of data management in different social and human services. Random forests, neural networks, and elastic net are among the most frequent AI methods used for prediction, supplementing traditional approaches, while natural language processing and robotics continue to increase their role in understanding human functioning and improve social services. Conclusions Applications of AI methodologies to behavioral and social sciences provide opportunities and challenges that need to be considered. Recommendations for future research are also included.</t>
  </si>
  <si>
    <t>10.1007/s10826-019-01689-x</t>
  </si>
  <si>
    <t xml:space="preserve"> Artificial intelligence , Family , Artificial intelligence , Data management , Child , Intelligence , Behavioral and social sciences , Machine learning , Families , Children</t>
  </si>
  <si>
    <t>https://www.proquest.com/scholarly-journals/applications-artificial-intelligence/docview/2441653738/se-2?accountid=14549</t>
  </si>
  <si>
    <t>9.I. Workshop: Healthy ageing and public health: a bound fate</t>
  </si>
  <si>
    <t>The promotion of healthy ageing at all ages of life is a key point of public health strategy in almost all health systems throughout the world with a special focus on the systems of the advanced economies. The World Health Organization promotes a lifespan approach in order to put the basis of healthy ageing in the early life, supported by a growing set of data that show the relevance of life habits and socio-economic condition since the childhood for the older adults' health. However, we already witness the impact of large cohort of older adults who fuel the demand for health and social services, with worrying projection for the next 20-30 years in terms of economic stressors on the public finances coming from the request for Long Term Care as well as for Acute care services. Prevention at all age, namely at older age, is crucial to manage the demand for care. What interventions can lead this approach? What model of care could be put on the field in order to offer a mix of integrate health and social care able to meet the individual needs and to promote the best possible quality of life for each individual? what is the role of bio-psycho-social frailty as synthetic indicator of the needs of care at population level as well as of key information to stratify the risk of negative event at individual level? what professionals should be more involved in the new model of community care? what pathway in terms of training could we promote in the next years to support the shift from acute to long term care? what contribution should be asked to civil society to allow the spread of community care? Answers to these questions should fit with different geographical, political, social and economic settings as well as with different health systems. At the same time the development of a multidimensional assessment of the demand of care, both at individual and population level, is a crucial step to plan effective interventions. The main obstacles to this process seem to stem from the organization of community care still in silos with rare collaboration among different professionals. To overcome the obstacles a mindset change should be achieved mainly by training of personnel to set up a new model of care based on the systematic interaction among the prevention and care actors. Moreover, a pro-active component of prevention and care programs at community level, could strengthen many interventions that address a population which is not always aware of the risk associated to the progression of frailty. Finally, ICT devices could provide a valuable contribution to the reshuffling of community care, if they are embedded in a comprehensive model including a robust investment in human resources. The aim of the workshop is to report on the challenges that healthy ageing process has to face in different world areas and to discuss future developments likely to affect public health policies. Key messages Multidimensional approach to public health policies aimed at increasing health promotion programs impact on older adults is the key to promote healthy ageing. Pro-active services could increase the involvement of older adults’ population into healthy ageing program.</t>
  </si>
  <si>
    <t>10.1093/eurpub/ckaa165.477</t>
  </si>
  <si>
    <t xml:space="preserve"> Ageing , Frailty , Community care , Acute care , Long-term care , Public health</t>
  </si>
  <si>
    <t>https://www.proquest.com/scholarly-journals/9-i-workshop-healthy-ageing-public-health-bound/docview/2476166632/se-2?accountid=14549</t>
  </si>
  <si>
    <t>Kholostov, E</t>
  </si>
  <si>
    <t>Frailty and social support: the care services response to aging in Russia</t>
  </si>
  <si>
    <t>In the twenty-first century, ageing of population, having become a global phenomenon, raised questions about the need to consider the social services of the elderly from an institutional perspective. Thus, the number of Russians over the age of 100 in 2018 exceeded 15.7 thousand people. In Moscow, as in the mega polis, in 2018 more than 3.4031 million people (27.2%) are older than working age. Different countries have their own characteristics of social service systems, models and policies, it depends to a large extent on the traditions of assistance, sources of financing, the space of responsibility assumed by the State, society, the family and the individual himself. New technologies to be applied for working with the elderly in Russia. Transition to the establishment of a system of long-term care at the level of multidisciplinary cooperation (reform of the residential care system; development of community based services, formation of Social Support Services for 75+, foster family for the elderly). Development of active longevity Changing the role repertoire of an older person (formation of new types of social roles previously characteristic of younger ages; changing of intergenerational link formats, etc.). The growing social responsibility of the State contributes to a more effective interaction between health and social care authorities, as well as a more active involvement of the NGO sector in addressing the problems of older persons. The increase in the number of older persons leads to the creation and active development of a silver economy that contributes to improving the well-being of people. Transfer of retraining and advanced training systems to the competent level according to professional standards (independent assessment of qualifications, personnel diagnostics, formation of individual trajectory of education, training of multiple disciplinary teams).</t>
  </si>
  <si>
    <t>10.1093/eurpub/ckaa165.479</t>
  </si>
  <si>
    <t xml:space="preserve"> Frailty , Ageing , Social services , Social support , Russia</t>
  </si>
  <si>
    <t>https://www.proquest.com/scholarly-journals/frailty-social-support-care-services-response/docview/2476159277/se-2?accountid=14549</t>
  </si>
  <si>
    <t>Amenumey, Sheila E;Gardner, Elizabeth A;Linde, Kathryn M;Margolis, Amy L</t>
  </si>
  <si>
    <t>Building Community Partnership to Sustain the Minnesota Student Parent Support Initiative</t>
  </si>
  <si>
    <t>Purpose Considerable attention has been given to the sustainability of adolescent health programs as federal funds have become limited. This article describes important steps and lessons learned in seeking buy-in from stakeholders to promote sustainability and secure non-federal funds to maintain the Minnesota Student Parent Support Initiative (MSPSI) after federal funding ended. Description MSPSI was established in 2010 to address the academic and health needs of expectant and parenting postsecondary students. MSPSI provided coordinated case management and referrals to health, education, and social services for expectant and parenting adolescents, as well as for their children, through Student Parent Centers (SPCs). Six important actions sustained the SPCs after the Office of Population Affairs (OPA) grant funds ended in November 2017: (1) preparing and planning for sustainability, (2) creating and engaging a sustainability committee, (3) assessing sustainability needs and creating a sustainability plan, (4) creating a data system to collect relevant data, (5) building capacity to support communication with decision makers, and (6) sharing data and success stories. Assessment The implementation of the sustainability plan resulted in ongoing communications and data sharing with key partners that helped secure additional funds for continuing the program after OPA funding ended. Conclusion Implementing the MSPSI sustainability plan developed from OPA’s sustainability framework was effective in sustaining the SPCs after federal funding ended. The sustainability planning, the ability to secure funds, the attempt at passing legislation, and the lessons shared in this article provide valuable guidance to organizations seeking strategies to sustain adolescent health programs.</t>
  </si>
  <si>
    <t>10.1007/s10995-020-02958-8</t>
  </si>
  <si>
    <t xml:space="preserve"> Sustainability , Community , Sustainability , Adolescent health , Community Partnership , Office of Population Affairs , Expectant and
Parenting Students , Postsecondary Student Parents</t>
  </si>
  <si>
    <t>https://www.proquest.com/scholarly-journals/building-community-partnership-sustain-minnesota/docview/2442026366/se-2?accountid=14549</t>
  </si>
  <si>
    <t>Kristal, Ross;Rowell, Madden;Kress, Marielle;Keeley, Chris;Jackson, Hannah;Piwnica-Worms, Katherine;Hendricks, Lisa;Long, Theodore G;Wallach, Andrew B</t>
  </si>
  <si>
    <t>A Phone Call Away: New York's Hotline And Public Health In The Rapidly Changing COVID-19 Pandemic</t>
  </si>
  <si>
    <t>In early March 2020 an outbreak of coronavirus disease 2019 (COVID-19) in New York City exerted sudden and extreme pressures on emergency medical services and quickly changed public health policy and clinical guidance. Recognizing this, New York City Health + Hospitals established a clinician-staffed COVID-19 hotline for all New Yorkers. The hotline underwent three phases as the health crisis evolved. As of May 1, 2020, the hotline had received more than ninety thousand calls and was staffed by more than a thousand unique clinicians. Hotline clinicians provided callers with clinical assessment and guidance, registered them for home symptom monitoring, connected them to social services, and provided a source of up-to-date answers to COVID-19 questions. By connecting New Yorkers with hotline clinicians, regardless of their regular avenues of accessing care, the hotline aimed to ease the pressures on the city s overtaxed emergency medical services. Future consideration should be given to promoting easy access to clinician hotlines by disadvantaged communities early in a public health crisis and to evaluating the impact of clinician hotlines on clinical</t>
  </si>
  <si>
    <t>10.1377/hlthaff.2020.00902</t>
  </si>
  <si>
    <t xml:space="preserve"> Pandemic , Hotline , New York City , COVID-19 , Emergency medical services , Public health</t>
  </si>
  <si>
    <t>https://www.proquest.com/scholarly-journals/phone-call-away-new-yorks-hotline-public-health/docview/2432816354/se-2?accountid=14549</t>
  </si>
  <si>
    <t>Parr-Brownlie, Louise C, PhD;Waters, Debra L, PhD;Neville, Stephen, PhD;Neha, Tia, PhD;Muramatsu, Naoko, PhD</t>
  </si>
  <si>
    <t>Aging in New Zealand: Ka haere ki te ao pakeketanga</t>
  </si>
  <si>
    <t>Aotearoa-New Zealand is expecting the number of older adults to double in the next 20 years. Despite publicly funded health and welfare support for older citizens, the aging experience differs across ethnic groups. This creates opportunities and challenges for health and social services to deliver culturally safe and equitable care for all older New Zealanders. Longitudinal and large data sets are pivotal for characterizing the aging experience from birth to advanced age. The New Zealand research funding system responded to predicted demographic changes by increasing funding in order to inform and address key health and well-being issues for older people. In addition, government strategies and policies increasingly focus on social aspects of aging and health inequities and require researchers and organizations to be better connected to end-users. New Zealand needs to continue to fund research that identifies unique and courageous service delivery solutions that result in positive social, financial, psychological, and physical aging for older New Zealanders.</t>
  </si>
  <si>
    <t>10.1093/geront/gnaa032</t>
  </si>
  <si>
    <t xml:space="preserve"> Health equity , Ageing , New Zealand , Old age , Public health</t>
  </si>
  <si>
    <t>https://www.proquest.com/scholarly-journals/aging-new-zealand-ka-haere-ki-te-ao-pakeketanga/docview/2427543646/se-2?accountid=14549</t>
  </si>
  <si>
    <t>Monica M De La Cruz;Phan, Kimmy;Bruce, Janine S</t>
  </si>
  <si>
    <t>More to offer than books: stakeholder perceptions of a public library-based meal programme</t>
  </si>
  <si>
    <t>Objective: To examine the perspectives of librarians and staff about Lunch at the Library , a library-based summer meal programme for children. The study examines: (i) motivating factors behind implementing the meal programme; (ii) issues of feasibility; and (iii) perceived programme outcomes. Design: One-on-one semi-structured interviews with library stakeholders (librarians and staff) from a purposeful sample of California libraries. Setting: Twenty-two library jurisdictions across California that implemented the Lunch at the Library summer meal programme in 2015 in areas of high financial need. Participants: Twenty-five library stakeholders representing twenty-two of the thirty-three Californian library jurisdictions that implemented Lunch at the Library at their sites. Results: Library stakeholders recognised the need for a child meal programme during summer. Despite lack of sufficient resources and personnel, they were motivated to implement the programme not only to fill a community need but also to ensure children at their libraries were primed for learning over the summer. Library stakeholders also perceived the public library’s changing role in society as shifting from reference provision to social service provision either directly or by referral. Conclusions: The public library is an ideal place to provide social services because of its accessibility to all. Librarians and library staff are motivated to address the social needs of their communities. This study demonstrates the feasibility of implementing new social programmes at public libraries. Funding to support these programmes would increase the library’s capacity to address other community needs.</t>
  </si>
  <si>
    <t>10.1017/S1368980019004336</t>
  </si>
  <si>
    <t xml:space="preserve"> Food insecurity , Public library , Social services , Library , Summer meal programme , Public library , Child hunger , Social services</t>
  </si>
  <si>
    <t>https://www.proquest.com/scholarly-journals/more-offer-than-books-stakeholder-perceptions/docview/2422952097/se-2?accountid=14549</t>
  </si>
  <si>
    <t>Heponiemi, Tarja;Jormanainen, Vesa;Leemann, Lars;Manderbacka, Kristiina;Aalto, Anna-Mari;Hyppönen, Hannele</t>
  </si>
  <si>
    <t>Digital Divide in Perceived Benefits of Online Health Care and Social Welfare Services: National Cross-Sectional Survey Study</t>
  </si>
  <si>
    <t>Background: The number of online services in health care is increasing rapidly in developed countries. Users are expected to take a more skilled and active role in taking care of their health and prevention of ill health. This induces risks that users (especially those who need the services the most) will drop out of digital services, resulting in a digital divide or exclusion. To ensure wide and equal use of online services, all users must experience them as beneficial. Objective: This study aimed to examine associations of (1) demographics (age, gender, and degree of urbanization), (2) self-rated health, (3) socioeconomic position (education, experienced financial hardship, labor market position, and living alone), (4) social participation (voting, satisfaction with relationships, and keeping in touch with friends and family members), and (5) access, skills, and extent of use of information and communication technologies (ICT) with perceived benefits of online health care and social welfare services. Associations were examined separately for perceived health, economic, and collaboration benefits. Methods: We used a large random sample representative of the Finnish population including 4495 (56.77% women) respondents aged between 20 and 97 years. Analyses of covariance were used to examine the associations of independent variables with perceived benefits. Results: Access to online services, ICT skills, and extent of use were associated with all examined benefits of online services. ICT skills seemed to be the most important factor. Poor self-rated health was also consistently associated with lower levels of perceived benefits. Similarly, those who were keeping in touch with their friends and relatives at least once a week perceived online services more often beneficial in all the examined dimensions. Those who had experienced financial hardship perceived fewer health and economic benefits than others. Those who were satisfied with their relationships reported higher levels of health and collaboration benefits compared with their counterparts. Also age, education, and degree of urbanization had some statistically significant associations with benefits but they seemed to be at least partly explained by differences in access, skills, and extent of use of online services. Conclusions: According to our results, providing health care services online has the potential to reinforce existing social and health inequalities. Our findings suggest that access to online services, skills to use them, and extent of use play crucial roles in perceiving them as beneficial. Moreover, there is a risk of digital exclusion among those who are socioeconomically disadvantaged, in poor health, or socially isolated. In times when health and social services are increasingly offered online, this digital divide may predispose people with high needs for services to exclusion from them.</t>
  </si>
  <si>
    <t>10.2196/17616</t>
  </si>
  <si>
    <t xml:space="preserve"> digital divide , Social engagement , Digital divide , Social exclusion , Service , Self-rated health , online services , benefits , skills , access , sociodemographics , participation , Finland</t>
  </si>
  <si>
    <t>https://www.proquest.com/scholarly-journals/digital-divide-perceived-benefits-online-health/docview/2601575678/se-2?accountid=14549</t>
  </si>
  <si>
    <t>Ivaldi Enrico;Penco Lara;Isola, Gabriele;Musso Enrico</t>
  </si>
  <si>
    <t>Smart Sustainable Cities and the Urban Knowledge-Based Economy: A NUTS3 Level Analysis</t>
  </si>
  <si>
    <t>This paper aims to answer two research questions: (1) Is the smart sustainable city (SSC) environment a stimulus for the urban knowledge-based economy?; and (2) Which SSC domains are more conducive to stimulating the urban knowledge-based economy? To answer these questions, this study develops a framework and multidimensional indexes to better explain the different domains of the SSC and their impact on the knowledge-based economy. The analysis was performed on a sample of 116 Italian cities. Italy was chosen because smart city policies are diffused nationwide and Italian urban development is very differentiated (large and small cities; northern and southern cities). The results confirm that the knowledge-based economy at city level is positively correlated to the creation of a urban smart sustainable environment. Moreover, sustainable social services and sustainable local transport are considered the most relevant components of SSC. Our study contributes significantly to the literature by providing a new approach to understanding the factors influencing the creation of an SSC and identifying which SSC domains are important for the development of urban-level economic growth, suitable not only. Its findings, therefore, have implications for academics and urban policy makers, especially for the valorisation of smaller cities.</t>
  </si>
  <si>
    <t>10.1007/s11205-020-02292-0</t>
  </si>
  <si>
    <t xml:space="preserve"> Smart sustainable city , Urban planning , Italy , Sustainable city , Smart city , Knowledge-based economy , Knowledge workers , Statistical index</t>
  </si>
  <si>
    <t>https://www.proquest.com/scholarly-journals/smart-sustainable-cities-urban-knowledge-based/docview/2561655307/se-2?accountid=14549</t>
  </si>
  <si>
    <t>Islam, Nadia;Rogers, Erin S;Schoenthaler, Antoinette;Thorpe, Lorna E;Shelley, Donna</t>
  </si>
  <si>
    <t>A Cross-Cutting Workforce Solution for Implementing Community–Clinical Linkage Models</t>
  </si>
  <si>
    <t>Federal agencies have identified the need to foster integration between health care and social services to address the underlying role of social determinants of health and achieve health equity. Community-clinical linkage models are partnerships to help connect health care providers, community organizations, and public health agencies so that they can improve patients' access to preventive, chronic care, and social services. Models for linkage have proliferated to tackle the complexity of addressing social needs from health care settings. Examples include using electronic community referrals systems to facilitate connections between patients and organizations that offer social services, creating medical-legal partnerships, and employing community health workers (CHWs) to navigate complex health systems and facilitate access to community resources such as affordable housing and food banks. Most community-clinic linkage approaches have been tested, implemented, and disseminated across large health systems, academic medical centers, or federally qualified health centers-largely to the exclusion of small, independently owned practices. As of 2016, approximately 40% of primary care physicians in the United States were working in practices with fewer than five physicians.1 From a quality-of-care perspective, small, independently owned practices may offer certain advantages compared with hospital-owned primary care practices, including a greater level of personalization and responsiveness, higher-quality care, lower average cost per patient, and fewer preventable hospital admissions.2 For small, independently owned practices whose focus is on serving low-income, underserved patients, community- clinical linkage programs that connect patients to resources addressing social and cultural issues may be particularly impactful. However, small, independently owned practices struggle with limited staff, financial resources, and technological expertise to implement system changes, and they are often organizationally isolated, which impedes their ability to network with community organizations and identify resources.</t>
  </si>
  <si>
    <t>10.2105/AJPH.2020.305692</t>
  </si>
  <si>
    <t xml:space="preserve"> Health equity , Social determinants of health , Community , Community health worker , Community health , Primary care</t>
  </si>
  <si>
    <t>https://www.proquest.com/scholarly-journals/cross-cutting-workforce-solution-implementing/docview/2531701787/se-2?accountid=14549</t>
  </si>
  <si>
    <t>Peters, David J</t>
  </si>
  <si>
    <t>Community Susceptibility and Resiliency to COVID‐19 Across the Rural‐Urban Continuum in the United States: Official Journal of the American Rural Health Association and the National Rural Health Care Association</t>
  </si>
  <si>
    <t>Purpose This study creates a COVID‐19 susceptibility scale at the county level, describes its components, and then assesses the health and socioeconomic resiliency of susceptible places across the rural‐urban continuum. Methods Factor analysis grouped 11 indicators into 7 distinct susceptibility factors for 3,079 counties in the conterminous United States. Unconditional mean differences are assessed using a multivariate general linear model. Data from 2018 are primarily taken from the US Census Bureau and CDC. Results About 33% of rural counties are highly susceptible to COVID‐19, driven by older and health‐compromised populations, and care facilities for the elderly. Major vulnerabilities in rural counties include fewer physicians, lack of mental health services, higher disability, and more uninsured. Poor Internet access limits telemedicine. Lack of social capital and social services may hinder local pandemic recovery. Meat processing facilities drive risk in micropolitan counties. Although metropolitan counties are less susceptible due to healthier and younger populations, about 6% are at risk due to community spread from dense populations. Metropolitan vulnerabilities include minorities at higher health and diabetes risk, language barriers, being a transportation hub that helps spread infection, and acute housing distress. Conclusions There is an immediate need to know specific types of susceptibilities and vulnerabilities ahead of time to allow local and state health officials to plan and allocate resources accordingly. In rural areas it is essential to shelter‐in‐place vulnerable populations, whereas in large metropolitan areas general closure orders are needed to stop community spread. Pandemic response plans should address vulnerabilities.</t>
  </si>
  <si>
    <t>10.1111/jrh.12477</t>
  </si>
  <si>
    <t xml:space="preserve"> COVID‐19 , Resilience , COVID-19 , Susceptibility , Rural area , Severe acute respiratory syndrome coronavirus 2 , community resiliency , county , rural‐urban , susceptibility</t>
  </si>
  <si>
    <t>https://www.proquest.com/scholarly-journals/community-susceptibility-resiliency-covid-19/docview/2417863820/se-2?accountid=14549</t>
  </si>
  <si>
    <t>Monrad, Merete</t>
  </si>
  <si>
    <t>Self-Reflexivity as a form of Client Participation: Clients as Citizens, Consumers, Partners or Self-Entrepreneurs</t>
  </si>
  <si>
    <t>The article suggests that self-reflexive participation should be considered a distinct form of client participation. Self-reflexive participation is an individualized form of participation that occurs through a development-oriented dialogue between the client and a practitioner. In this dialogue, clients reflect on themselves, set goals for the future and devise strategies, thereby improving their self-regulatory potentials. The article discusses important differences between self-reflexive participation and democratic, consumerist and co-productive participation in terms of the form participation takes, the aim of participation, the client role, the resources required from clients to participate, the assumed relationship between the agency and the client and organizational responsiveness. Self-reflexive participation is based on a view of the client as capable and reflexive and it may foster a tailoring of social services to the wishes and life-projects of clients. However, self-reflexive participation is based on the assumption that clients can be empowered through improved skills of self-observation and life-planning. When focus is on these skills, it may gloss over important conflicts between clients and agency and detach questions of client participation from organizational responsiveness and struggles over user control.</t>
  </si>
  <si>
    <t>10.1017/S0047279419000655</t>
  </si>
  <si>
    <t xml:space="preserve"> participation , Self-reference , democracy , consumerism , self-reflexivity , co-production , client participation</t>
  </si>
  <si>
    <t>https://www.proquest.com/scholarly-journals/self-reflexivity-as-form-client-participation/docview/2413502874/se-2?accountid=14549</t>
  </si>
  <si>
    <t>Vapalahti, Kati;Marttunen, Miika</t>
  </si>
  <si>
    <t>Collaborative argumentation through role-play by students on a degree programme in social services</t>
  </si>
  <si>
    <t>The aim of this study was to investigate the nature of collaborative argumentation by students enrolled in a degree program in social services. Students ( n &amp;#xa0;=&amp;#xa0;29) in a University of Applied Sciences participated in role-play discussions and problem solving on adolescents’ substance abuse. The discussions were conducted either online (15 students) or face-to-face (14 students). The data comprise the students’ asynchronous online and face-to-face discussions, which were analysed by identifying discussion fragments relevant in collaborative argumentation, and by comparing the results of the two groups. The results showed that the face-to-face discussions were more collaborative than the online discussions. Collaboration during the face-to-face interaction was particularly evident in the higher number of explanations and acceptances. The online discussions, in turn, exhibited a higher quality of argumentation than the face-to-face discussions. However, the level of students’ justifications in both discussion types was rather low. In conclusion, these results emphasise the importance of developing methods of learning collaborative argumentation in social work education for students’ multifaceted understanding of issues encountered in the field.</t>
  </si>
  <si>
    <t>10.1080/02615479.2019.1663164</t>
  </si>
  <si>
    <t xml:space="preserve"> Collaborative argumentation , ill-structured problems , role-play , social work education , statistical analysis</t>
  </si>
  <si>
    <t>https://www.proquest.com/scholarly-journals/collaborative-argumentation-through-role-play/docview/3093849084/se-2?accountid=14549</t>
  </si>
  <si>
    <t>Cheng, Siu Mee;Catallo, Cristina</t>
  </si>
  <si>
    <t>Conceptual framework: factors enabling collaborative healthcare and social services integration: Managing Community Care</t>
  </si>
  <si>
    <t>Purpose A conceptual framework for collaboratively based integrated health and social care (IHSC) integration is proposed to aid in understanding how to accomplish IHSC. Design/methodology/approach This model is based on extant literature of successfully IHSC initiatives. Findings The model aims to identify enabling integration factors that support collaborative integration efforts between healthcare and social services organizations. These factors include shared goals and vision, culture, leadership, team-based care, information sharing and communications, performance measurement and accountability agreements, and dedicated resources and financing. It also identifies factors that act as external influencers that can support or hinder integration efforts among collaborating organizations. These factors are geographic setting, funding models, governance structures, and public policies. These factors are intended to ensure that a realist lens is applied when trying to understand and explain IHSC. Originality/value This model is intended to provide a framework to support research, policy and implementation efforts.</t>
  </si>
  <si>
    <t xml:space="preserve"> Health and social care integration</t>
  </si>
  <si>
    <t>10.1108/JICA-11-2019-0048</t>
  </si>
  <si>
    <t xml:space="preserve"> Integrated health and social care , Collaborative Care , Service , Social services , Social work , Conceptual framework , Healthcare , Integration enabling factors , Seniors care</t>
  </si>
  <si>
    <t>https://www.proquest.com/scholarly-journals/conceptual-framework-factors-enabling/docview/2425913473/se-2?accountid=14549</t>
  </si>
  <si>
    <t>Kelaher, Margaret;Paradies, Yin</t>
  </si>
  <si>
    <t>Experiences of Racism among Older Aboriginal and Torres Strait Islander People: Prevalence, Sources, and Association with Mental Health</t>
  </si>
  <si>
    <t>RÉSUMÉ Cet article présente une analyse inédite de l’association entre la discrimination raciale et la détresse psychologique chez les personnes âgées indigènes et insulaires du détroit de Torres. Les résultats indiquent : (1) qu’une minorité importante d’aînés appartenant aux populations indigènes et insulaires du détroit de Torres ont été victimes de racisme (tel qu’expérimenté et mesuré en fonction d’inégalités de traitement) et d’évitement ; (2) qu’une association entre les expériences de racisme ou d’évitement et la détresse psychologique peut être mise en évidence, et que cette relation demeure robuste malgré la considération d’une variété de facteurs confondants et de caractéristiques complexes associées à la conception des enquêtes ; et (3) les associations entre le racisme et la détresse sont amplifiées en fonction de l’intensité du racisme et des comportements d’évitement. L’association reste robuste ou se trouve renforcée lorsque le racisme et l’évitement se produisent dans le cadre de contextes cruciaux au développement du capital humain des personnes âgées (p. ex. soins de santé, éducation, milieu de travail). Nos résultats soulignent l’importance des programmes et des services sociaux et de santé culturellement sécuritaires, ainsi que la nécessité de contrer la discrimination sous toutes ses formes.</t>
  </si>
  <si>
    <t>10.1017/S071498081900031X</t>
  </si>
  <si>
    <t xml:space="preserve"> aging , Indigenous Australians , Source , Racism , Mental health , Association , Aborigine , Prevalence , psychological distress , Aboriginal and Torres Strait Islander people , racism , avoidance , vieillissement , détresse psychologique , peuples indigènes et insulaires du détroit de Torres , racisme , évitement , Qualitative research , Surveys &amp; questionnaires</t>
  </si>
  <si>
    <t>https://www.proquest.com/scholarly-journals/experiences-racism-among-older-aboriginal-torres/docview/2403838614/se-2?accountid=14549</t>
  </si>
  <si>
    <t>Hu, Yumeng</t>
  </si>
  <si>
    <t>Why Do They Help People with AIDS/HIV Online? Altruistic Motivation and Moral Identity</t>
  </si>
  <si>
    <t>With the help of information and communication technologies, people can enjoy online social services, especially some stigmatized groups. In China, it is popular for AIDS patients to seek help online since the anonymity of cyberspace can protect people from stigmas and mocking evaluations. This article conducts a content analysis on 216 volunteers’ applications in an AIDS forum and measures their online helping behavior after application to explore what motivates volunteers to help AIDS patients online, how it affects them, and why the moral implication attached to AIDS fails to prevent them. The author indicates that helping behavior may be inspired by varied motivation from altruism to egoism, including kindness, values, sympathy, reward, atonement and benefit. Among them, the closer to altruism the motivation is, the more likely it is to be mentioned, while the “reward” motivation has the most significant effect. This article then examines volunteers’ moral identity of AIDS, arguing that the moral identity of humanitarianism can counteract the moral criticism of high-risk behavior related to AIDS. Future research in this area should examine the relationship between motivation and moral identity, the change in different phases, and compare different helping situations to encourage more forms of social services and supportive behavior.</t>
  </si>
  <si>
    <t>10.1080/01488376.2019.1575321</t>
  </si>
  <si>
    <t xml:space="preserve"> HIV/AIDS , Helping behavior , Online and offline , Motivation , Moral identity , motivation , altruism , egoism , moral identity , Qualitative research , Content analysis</t>
  </si>
  <si>
    <t>https://www.proquest.com/scholarly-journals/why-do-they-help-people-with-aids-hiv-online/docview/2400022928/se-2?accountid=14549</t>
  </si>
  <si>
    <t>https://www.proquest.com/scholarly-journals/collaborative-argumentation-through-role-play/docview/2391188447/se-2?accountid=14549</t>
  </si>
  <si>
    <t>Stamoulis, Dimitrios, BSc, MSc, PhD;Platis, Charalampos, BSc, MSc, PhD;Sepetis, Anastasios;Psomiadi, Maria-Elisavet, RN, MSc;Pierrakos, George, PhD</t>
  </si>
  <si>
    <t>Knowledge Management Driven Information Systems for Improved Services in the Social Administration Field</t>
  </si>
  <si>
    <t>Sistemas de información basados en la gestión del conocimiento para mejorar los servicios en el ámbito de la administración social</t>
  </si>
  <si>
    <t>Knowledge management (KM) is mainly a social process, involving peoples' attitudes, behaviors, opinions and islands of information and knowledge scattered all over the public sector and the society itself. It is a paradox that despite being a social process, KM is by and large absent from social services provision and support in the Social Administration (SA) field of public administration. This paper tries to set the scene for using KM in the SA field, proposes the infusion of KM into the main social services' business processes, classifies relevant knowledge assets in SA and identifies information technologies that could enable a paradigm shift for SA from the top-down orientation in policy making and services provision to an knowledge based bottom-up approach, in order to increase efficiency and effectiveness. Two short cases are discussed to propose KM as a key driver for designing social administration's information systems for improved social services: the social security contribution evasion problem and the organization of a knowledge-based service desk to support social administration's stakeholders.</t>
  </si>
  <si>
    <t>Resumen: La gestión del conocimiento (GC) es principalmente un proceso social que involucra las actitudes, comportamientos, opiniones e islas de información y conocimiento de las personas diseminadas por todo el sector público y la sociedad misma. Es una paradoja que, a pesar de ser un proceso social, la GC está en gran medida ausente de la provisión y apoyo de servicios sociales en el campo de la Administración Social (AS) de la administración pública. Este documento intenta establecer el escenario para el uso de la GC en el campo de la AS, propone la infusión de la GC en los principales procesos de negocio de los servicios sociales, clasifica los activos de conocimiento relevantes en la AS e identifica tecnologías de la información que podrían permitir un cambio de paradigma para la AS desde la orientación de arriba hacia abajo en la formulación de políticas y la provisión de servicios a un enfoque de abajo hacia arriba basado en el conocimiento, con el fin de aumentar la eficiencia y la eficacia. Se discuten dos casos cortos para proponer la GC como un impulsor clave para diseñar sistemas de información de la administración social para mejorar los servicios sociales: el problema de la evasión de contribuciones a la seguridad social y la organización de un servicio de asistencia basado en el conocimiento para apoyar a las partes interesadas de la administración social.</t>
  </si>
  <si>
    <t xml:space="preserve"> Knowledge management , Information system , Intellectual capital</t>
  </si>
  <si>
    <t>https://www.proquest.com/scholarly-journals/knowledge-management-driven-information-systems/docview/2462487708/se-2?accountid=14549</t>
  </si>
  <si>
    <t>Rani, George;Gunn, Rose;Wiggins, Noelle;Rowland, Ruth;Davis, Melinda M;Maes, Kenneth;Kuzma, Angie;McConnell, K John</t>
  </si>
  <si>
    <t>Early Lessons and Strategies from Statewide Efforts to Integrate Community Health Workers into Medicaid</t>
  </si>
  <si>
    <t>The 2010 Affordable Care Act provided new impetus and funding opportunities for state Medicaid agencies to integrate community health workers (CHWs) into their health systems. Community health workers are trusted community members who participate in training so they can promote health in their own communities. This qualitative study shares lessons and strategies from Oregon's early efforts to integrate CHWs into Medicaid with concomitant financing, policy, and infrastructure issues. Key informant interviews were conducted with 16 Coordinated care organizations (CCO) and analyzed using an iterative, immersion-crystallization approach. Coordinated care organizations found CHW integration a supportive factor for Medicaid-enrolled members navigating health and social services, educating members about disease conditions, and facilitating member engagement in primary care. Barriers to CHW integration included a lack of understanding about CHW roles and their benefits to health systems, as well as a need for more intensive guidance and support on financing and integrating CHW services.</t>
  </si>
  <si>
    <t>10.1353/hpu.2020.0064</t>
  </si>
  <si>
    <t xml:space="preserve"> Community health workers , Community health worker , Affordable Care Act , Qualitative research , Community health , Integration , Health professional , Medicaid , accountable care organizations , primary health care , health care reform , Medicaid , Qualitative research , Interviews</t>
  </si>
  <si>
    <t>https://www.proquest.com/scholarly-journals/early-lessons-strategies-statewide-efforts/docview/2419132183/se-2?accountid=14549</t>
  </si>
  <si>
    <t>Wang, Grace;Foster, Greg;Hines, Stephen</t>
  </si>
  <si>
    <t>ACO Status Associated with Reports of Meals on Wheels in Hospitals in 2017</t>
  </si>
  <si>
    <t>Hospitals' approaches to increased value may include taking part in payment programs, such as those relating to accountable care organizations (ACOs), and addressing social determinants of health. We conduct a cross-sectional study using 2017 American Hospital Association Annual Survey and Area Health Resource File data to examine hospitals that are in ACOs and offer Meals on Wheels. Of 3,992 hospitals in 2017, 27.4% took part in only ACOs, 8.4% took part in Meals on Wheels only, and 11.2% were part of both. In adjusted models, hospitals in ACOs had 1.94 higher odds of having Meals on Wheels programs compared with hospitals not in ACOs (95% CI 1.58–2.38). In an exploratory analysis, we found no associations between 30-day inpatient Medicare costs and ACO status or Meals on Wheels. Some hospital strategies to increase value may extend beyond traditional medical care to social services.</t>
  </si>
  <si>
    <t>10.1353/hpu.2020.0051</t>
  </si>
  <si>
    <t xml:space="preserve"> Accountable care organizations , Medicare , Meal , Hospital , Meals on Wheels , Value , social determinants of health , hospitals , Qualitative research , Cross-sectional study , Quantitative research , Surveys &amp; questionnaires</t>
  </si>
  <si>
    <t>https://www.proquest.com/scholarly-journals/aco-status-associated-with-reports-meals-on/docview/2419131989/se-2?accountid=14549</t>
  </si>
  <si>
    <t>Cartier, Yuri;Fichtenberg, Caroline;Gottlieb, Laura M</t>
  </si>
  <si>
    <t>Implementing Community Resource Referral Technology: Facilitators And Barriers Described By Early Adopters</t>
  </si>
  <si>
    <t>Implementación de tecnología de referencia de recursos comunitarios: facilitadores y barreras descritos por los primeros usuarios</t>
  </si>
  <si>
    <t>Health care organizations are increasingly implementing programs to address patients' social conditions. To support these efforts, new technology platforms have emerged to facilitate referrals to community social services organizations. To understand the functionalities of these platforms and identify the lessons learned by their early adopters in health care, we reviewed nine platforms that were on the market in 2018 and interviewed representatives from thirty-five early-adopter health care organizations. We identified key informants through solicited expert recommendations and web searches. With minor variations, all platforms in the sample provided similar core functionalities: screening for social risks, a resource directory, referral management, care coordination, privacy protection, systems integration, and reporting and analytics. Early adopters reported three key implementation challenges: engaging community partners, managing internal change processes, and ensuring compliance with privacy regulations. We conclude that early engagement with social services partners, funding models that support both direct and indirect costs, and stronger evidence of effectiveness together could help advance platform adoption.</t>
  </si>
  <si>
    <t>Resumen: Las organizaciones de atención médica están implementando cada vez más programas para abordar las condiciones sociales de los pacientes. Para respaldar estos esfuerzos, han surgido nuevas plataformas tecnológicas para facilitar las derivaciones a las organizaciones de servicios sociales comunitarios. Para comprender las funcionalidades de estas plataformas e identificar las lecciones aprendidas por sus primeros usuarios en el ámbito de la atención médica, analizamos nueve plataformas que estaban en el mercado en 2018 y entrevistamos a representantes de treinta y cinco organizaciones de atención médica que las adoptaron de manera temprana. Identificamos informantes clave a través de recomendaciones de expertos solicitadas y búsquedas en la web. Con pequeñas variaciones, todas las plataformas de la muestra proporcionaron funcionalidades básicas similares: detección de riesgos sociales, un directorio de recursos, gestión de derivaciones, coordinación de la atención, protección de la privacidad, integración de sistemas e informes y análisis. Los primeros usuarios informaron tres desafíos clave de implementación: involucrar a los socios comunitarios, gestionar los procesos de cambio internos y garantizar el cumplimiento de las regulaciones de privacidad. Concluimos que la participación temprana con los socios de servicios sociales, los modelos de financiación que respaldan los costos directos e indirectos y una evidencia más sólida de efectividad en conjunto podrían ayudar a promover la adopción de la plataforma.</t>
  </si>
  <si>
    <t>10.1377/hlthaff.2019.01588</t>
  </si>
  <si>
    <t xml:space="preserve"> Early adopter , Social services</t>
  </si>
  <si>
    <t>https://www.proquest.com/scholarly-journals/implementing-community-resource-referral/docview/2646988355/se-2?accountid=14549</t>
  </si>
  <si>
    <t>Anonymous</t>
  </si>
  <si>
    <t>GRANTWATCH: Funders Support Integrating Health And Human Services</t>
  </si>
  <si>
    <t>Some health care providers are realizing that patient health maybe as dependent on access to social services as it is on direct medical treatment. The Robert Wood Johnson Foundation (RWJF) funded a seminal conference on social emergency medicine in 2017, and at its conclusion the American College of Emergency Physicians established a section with several objectives, including "to serve as a central organizing point for emergency providers interested in the interplay of the emergency care system and social forces affecting both patients and communities." Harrison Alter, who chairs the section, was interviewed in a January 2020 podcast. Noting that this field is "relatively new," he said that if emergency departments, for example, just send homeless people back to the streets and don't take their "housing [problem] into account," their medical problems may continue. The National Academies of Science, Engineering, and Medicine (NASEM) released an August 2019 report titled Investing in Interventions That Address Non-Medical, Health-Related Social Needs: Proceedings of a Workshop. One example cited in the report is Nationwide Children's Hospital's Healthy Neighborhoods Healthy Families approach to addressing social determinants of health in areas near the hospital's main campus, described by workshop participant Angela Mingo. Allison Hess of Geisinger Health gave another example: the "Fresh Food Farmacy program that treats prescriptive food as medicine to treat type 2 diabetes," in partnership with the Central Pennsylvania Food Bank. Insurers are also assisting with social needs. A January 2020 National Institute for Health Care Management (NIHCM) Foundation webinar on social determinants included presentations from two representatives of health insurers. One described "how Anthem is taking a housing-first approach in Indiana through collaborative partnerships that are improving overall health and quality of life," the foundation reported. Another, from Florida Blue, described its use of "retail centers and community specialists to provide information" and connect members to social services.</t>
  </si>
  <si>
    <t>10.1377/hlthaff.2020.00248</t>
  </si>
  <si>
    <t xml:space="preserve"> Insurance , Human services , Insurance policy , Social determinants of health , Collaborative partnership , Community-based participatory research , Emergency departments , Health insurance</t>
  </si>
  <si>
    <t>https://www.proquest.com/scholarly-journals/grantwatch-funders-support-integrating-health/docview/2646986947/se-2?accountid=14549</t>
  </si>
  <si>
    <t>Hughes, Dora L;Mann, Cindy</t>
  </si>
  <si>
    <t>Financing The Infrastructure Of Accountable Communities For Health Is Key To Long-Term Sustainability</t>
  </si>
  <si>
    <t>Accountable Communities for Health (ACHs) are collaborative partnerships spanning health, public health, and social services that seek to improve the health of individuals and communities by addressing social determinants of health such as housing, food security, employment, and transportation. ACHs require funding not only for programs and services but also for core infrastructure functions. We conducted a legal and policy review to identify potential funding streams specifically for ACH infrastructure activities. We found multiple and credible options at the federal and state levels and in the public health, health insurance, and philanthropic and private sectors. Such options could support ACH infrastructure directly or through reimbursement for administrative costs associated with programmatic work. Yet we also found that there is no dedicated or explicit source of funding for these critical functions. For sustainable and long-term ACH support, policy makers and program administrators should clarify and define ACH infrastructure functions and, where appropriate, explicitly recognize supporting these functions as an allowable use of funds and facilitate their coordination across program funding streams.</t>
  </si>
  <si>
    <t>10.1377/hlthaff.2019.01581</t>
  </si>
  <si>
    <t xml:space="preserve"> Funding , Infrastructure , Sustainability , Social services , Public health</t>
  </si>
  <si>
    <t>https://www.proquest.com/scholarly-journals/financing-infrastructure-accountable-communities/docview/2646986910/se-2?accountid=14549</t>
  </si>
  <si>
    <t>Drolet, Julie</t>
  </si>
  <si>
    <t>A New Partnership: Transforming the Field Education Landscape – Intersections of Research and Practice in Canadian Social Work Field Education</t>
  </si>
  <si>
    <t>Practicum, also known as field education, is the signature pedagogy for a wide range of professional education programs, especially social work (Ralph, Walker, &amp;amp; Wimmer, 2007; Wayne, Bogo, &amp;amp; Raskin, 2010). Social work is a profession concerned with helping individuals, families, groups, and communities to enhance their individual and collective well-being (Canadian Association of Social Workers, n.d.). With approximately 50,000 social workers in Canada, the profession plays a critical role in the delivery of social services in the labor market (Stephenson, Rondeau, Michaud, &amp;amp; Fiddler, 2001). The social work profession and the accrediting and regulatory bodies for social work education recognize the critical importance of practicum in preparing the future social service workforce (Bogo, 2015). Field placements provide real-world practice experience in which knowledge, skills, and values that students learn in the classroom are applied within practice settings under the supervision of a qualified professional (Ralph et al., 2007). Many schools of social work offer a traditional agency-based model of field education in which unpaid, voluntary, one-on-one “tutoring” is provided by professional social workers, or field instructors (Bogo, 2006). Field instructors serve as mentors, teachers, and role models for practicum students by demonstrating the necessary knowledge, skills, attitudes, values, and ethics required to be a practicing professional through supervised application of practice in the field (Ayala et al., 2018; Barretti, 2007; Bogo, 2006).</t>
  </si>
  <si>
    <t xml:space="preserve"> Practicum , Social work , Professional development</t>
  </si>
  <si>
    <t>https://www.proquest.com/scholarly-journals/new-partnership-transforming-field-education/docview/2583948774/se-2?accountid=14549</t>
  </si>
  <si>
    <t>Alcaraz, Kassandra I;Vereen, Rhyan N;Burnham, Donna</t>
  </si>
  <si>
    <t>Use of Telephone and Digital Channels to Engage Socioeconomically Disadvantaged Adults in Health Disparities Research Within a Social Service Setting: Cross-Sectional Study</t>
  </si>
  <si>
    <t>Background: Engaging socioeconomically disadvantaged populations in health research is vital to understanding and, ultimately, eliminating health-related disparities. Digital communication channels are increasingly used to recruit study participants, and recent trends indicate a growing need to partner with the social service sector to improve population health. However, few studies have recruited participants from social service settings using multiple digital channels. Objective: This study aimed to recruit and survey 3791 adult clients of a social service organization via telephone and digital channels. This paper aimed to describe recruitment outcomes across five channels and compare participant characteristics by recruitment channel type. Methods: The Cancer Communication Channels in Context Study recruited and surveyed adult clients of 2-1-1, a social service–focused information and referral system, using five channels: telephone, website, text message, web-based live chat, and email. Participants completed surveys administered either by phone (if recruited by phone) or on the web (if recruited from digital channels, ie, website, text message, Web-based live chat, or email). Measures for the current analysis included demographic and health characteristics. Results: A total of 3293 participants were recruited, with 1907 recruited by phone and 1386 recruited from digital channels. Those recruited by phone had a moderate study eligibility rate (42.23%) and the highest survey completion rate (91.24%) of all channels. Individuals recruited by text message had a high study eligibility rate (94.14%) yet the lowest survey completion rate (74.0%) of all channels. Sample accrual goals were achieved for phone, text message, and website recruitment. Multivariable analyses found differences in participant characteristics by recruitment channel type. Compared with participants recruited by phone, those recruited from digital channels were younger (adjusted odds ratio [aOR] 0.96, 95% CI 0.96-0.97) and more likely to be female (aOR 1.52, 95% CI 1.23-1.88), married (aOR 1.52, 95% CI 1.22-1.89), and other than non-Hispanic black (aOR 1.48, 95% CI 1.22-1.79). Those recruited via phone also were more likely to have more than a high school education (aOR 2.17, 95% CI 1.67-2.82), have a household income ≥US $25,000 a year (aOR 2.02, 95% CI 1.56-2.61), and have children living in the home (aOR 1.26, 95% CI 1.06-1.51). Additionally, participants recruited from digital channels were less likely than those recruited by phone to have public health insurance (aOR 0.75, 95% CI 0.62-0.90) and more likely to report better overall health (aOR 1.52, 95% CI 1.27-1.83 for good-to-excellent health). Conclusions: Findings indicate the feasibility and utility of recruiting socioeconomically disadvantaged adults from the social service sector using multiple communication channels, including digital channels. As social service–based health research evolves, strategic recruitment using a combination of traditional and digital channels may be warranted to avoid underrepresentation of highly medically vulnerable individuals, which could exacerbate disparities in health.</t>
  </si>
  <si>
    <t>10.2196/16680</t>
  </si>
  <si>
    <t xml:space="preserve"> cross-sectional studies , Health equity , Recruitment , Disparity , Health insurance , Telephone , electronic mail , health status disparities , health care disparities , internet , mobile phone , telephone , text messaging , social services</t>
  </si>
  <si>
    <t>https://www.proquest.com/scholarly-journals/use-telephone-digital-channels-engage/docview/2512754529/se-2?accountid=14549</t>
  </si>
  <si>
    <t>Shorey, Shefaly;Ng, Esperanza D;Haugan, Gørill;Law, Evelyn</t>
  </si>
  <si>
    <t>The parenting experiences and needs of Asian primary caregivers of children with autism: A meta-synthesis</t>
  </si>
  <si>
    <t>Parents of children with autism are faced with higher risks of unemployment, divorce, and poorer mental health than parents of children with other disorders. Such parenting stress can be further exacerbated by cultural and environmental factors such as the more conservative and collectivistic Asian values. Therefore, this review identifies and synthesizes literature on the parenting experiences and needs of Asian primary caregivers of children with autism using a critical interpretive method. A qualitative meta-summary was conducted. Seven electronic databases (CINAHL, Embase, ProQuest, PsycINFO, PubMed, Scopus, and Web of Science) were searched from each database’s date of inception to November 2018. In total, 44 studies were included in this review. Thirteen studies examined Asian immigrant parents’ experiences, and 31 studies were done among Asia-based parents. Six domains were identified: “personal parenting journey”; “adaptation and coping strategies”; “family, community, and social support”; “experiences with healthcare, education, and social services”; “future hopes and recommendations”; and “unique experiences of immigrants.” The distinctive influence of religious beliefs, cultural values, and environmental factors on Asian parenting experiences were discussed, and recommendations were proposed to better meet the needs of parents with autistic children.</t>
  </si>
  <si>
    <t>10.1177/1362361319886513</t>
  </si>
  <si>
    <t xml:space="preserve"> Asian , Asperger syndrome , autism spectrum disorder , autistic disorder , caregivers , child , parenting , review , Caregiver , Autism spectrum , Meta-analysis , Evidence synthesis</t>
  </si>
  <si>
    <t>https://www.proquest.com/scholarly-journals/parenting-experiences-needs-asian-primary/docview/2391181736/se-2?accountid=14549</t>
  </si>
  <si>
    <t>Kranz, Ashley M, PhD;Mahmud, Ammarah, MPH;Agniel, Denis, PhD;Damberg, Cheryl, PhD;Timbie, Justin W, PhD</t>
  </si>
  <si>
    <t>Provision of Social Services and Health Care Quality in US Community Health Centers, 2017</t>
  </si>
  <si>
    <t>Objectives. To describe the types of social services provided at community health centers (CHCs), characteristics of CHCs providing these services, and the association between on-site provision and health care quality. Methods. We surveyed CHCs in 12 US states and the District of Columbia during summer 2017 (n = 208) to identify referral to and provision of services to address 8 social needs. Regression models estimated factors associated with the provision of social services by CHCs and the association between providing services and health care quality (an 8-item composite). Results. CHCs most often offered on-site assistance for needs related to food or nutrition (43%), interpersonal violence (32%), and housing (30%). Participation in projects with community-based organizations was associated with providing services on-site (odds ratio =2.48; P =.018). On-site provision was associated with better performance on measures of health care quality (e.g., each additional social service was associated with a 4.3 percentage point increase in colorectal cancer screenings). Conclusions. Some CHCs provide social services on-site, and this was associated with better performance on measures of health care quality. Public Health Implications. Health care providers are increasingly seeking to identify and address patients' unmet social needs, and on-site provision of services is 1 strategy to consider. (Am J Public Health. 2020;110:567-573. doi:10.2105/AJPH.2019.305519)</t>
  </si>
  <si>
    <t>10.2105/AJPH.2019.305519</t>
  </si>
  <si>
    <t xml:space="preserve"> Survey , Health care quality , Social services , Community health , Community health center</t>
  </si>
  <si>
    <t>https://www.proquest.com/scholarly-journals/provision-social-services-health-care-quality-us/docview/2388007601/se-2?accountid=14549</t>
  </si>
  <si>
    <t>Schmid, Hillel;Almog-Bar Michal</t>
  </si>
  <si>
    <t>The Critical Role of the Initial Stages of Cross-Sector Partnerships and Their Implications for Partnerships’ Outcomes</t>
  </si>
  <si>
    <t>The paper presents research findings on the initial stages of the life cycle of cross-sector partnerships in the social services. The findings clearly show the importance and impact of the initial stages on the establishment and institutionalization of the partnerships over time. These stages are mainly characterized by clarifying the common goals of the partnership, mobilizing support to achieve the goals, overcoming resistance and relieving fears while convincing opponents to change their attitudes toward the partnership, and formalizing and constructing administrative processes and procedures. Special attention is given to the emotional energy that the management and workers invest in the initial stages in order to overcome barriers as well as ideological, cultural, and procedural gaps between the partner organizations. The relationships between selected organizational properties that typify the initial stages of cross-sector partnerships and the achievement of goals and outcomes are presented, analyzed, and discussed.</t>
  </si>
  <si>
    <t>10.1007/s11266-019-00137-0</t>
  </si>
  <si>
    <t xml:space="preserve"> Cross-sector partnership , Outcome , Partnership , Collaborations , Life stages</t>
  </si>
  <si>
    <t>https://www.proquest.com/scholarly-journals/critical-role-initial-stages-cross-sector/docview/2239441775/se-2?accountid=14549</t>
  </si>
  <si>
    <t>Zajda, Katarzyna Karolina;Pasikowski Slawomir</t>
  </si>
  <si>
    <t>Traits of Leaders of Rural Non-governmental Organisations as Predictors of Collaboration Between NGOs and Rural Gmina Offices: Voices from Central Poland</t>
  </si>
  <si>
    <t>Collaboration between non-governmental organisations (NGOs) and public institutions, in accordance with the new public governance model, may contribute to actions by such organisations on behalf of both the co-production and co-construction of social services. The aim of this article is to assess the role of selected traits of NGO leaders in determining the chances of collaboration between NGOs and rural gmina offices in central, post-socialist Poland. The authors present the results of studies on selected subjective determinants of such collaboration, in which 104 leaders of NGOs from 29 rural gminas participated. Five independent research tools were implemented. Logistic regression analysis was used to assess the role of selected traits of NGO leaders in determining the potential for collaboration between NGOs and rural gmina offices. The final model indicates that the potential for collaboration between an NGO and a rural gmina office increases alongside higher levels of education, social competences and locus of control and decreased control ideology among NGO leaders. On this basis, the authors formulate practical conclusions concerning the education of leaders of rural NGOs in post-socialist Poland.</t>
  </si>
  <si>
    <t>10.1007/s11266-018-9999-5</t>
  </si>
  <si>
    <t xml:space="preserve"> NGO leaders , Non-governmental organization , Collaboration , New public governance , Predictors of collaboration , Poland , Rural areas</t>
  </si>
  <si>
    <t>https://www.proquest.com/scholarly-journals/traits-leaders-rural-non-governmental/docview/2053773975/se-2?accountid=14549</t>
  </si>
  <si>
    <t>Washburn, Micki;Parrish, Danielle E;Bordnick, Patrick S</t>
  </si>
  <si>
    <t>Virtual patient simulations for brief assessment of mental health disorders in integrated care settings</t>
  </si>
  <si>
    <t>This mixed-methods pilot investigation evaluated the use of virtual patient simulations for increasing self-efficacy and diagnostic accuracy for common behavioral health concerns within an integrated care setting. A two-by-three factorial design was employed to evaluate three different simulated training conditions with a sample of 22 Masters level behavioral health students. Results support engagement in virtual patient simulation training to increase students’ self-efficacy in brief clinical assessment, and support the use of virtual patient simulations to improve diagnostic accuracy. Results further indicate that virtual patient simulations have sufficient levels of usability and acceptability as a tool for developing brief clinical interviewing skills, and that participants found this method of instruction to be a valuable adjunct to traditional classroom or field based training. Future directions and next steps for the integration of technology enhanced simulations in clinical social services education are explored.</t>
  </si>
  <si>
    <t>10.1080/15332985.2017.1336743</t>
  </si>
  <si>
    <t xml:space="preserve"> Integrated care , Virtual patient , Self-efficacy , Integrated care , Mental health , Medical test , mental health , self-efficacy , simulation based learning , virtual patients , Mixed-methods</t>
  </si>
  <si>
    <t>https://www.proquest.com/scholarly-journals/virtual-patient-simulations-brief-assessment/docview/2561927207/se-2?accountid=14549</t>
  </si>
  <si>
    <t>Palakshappa, Deepak;Scheerer, Mark;Semelka, Charles Thomas Alexander;Foley, Kristie L</t>
  </si>
  <si>
    <t>Screening for Social Determinants of Health in Free and Charitable Clinics in North Carolina</t>
  </si>
  <si>
    <t>Free and charitable clinics care for patients at risk of unmet social needs, but limited research is available describing what these clinics do to address social determinants of health (SDH). We conducted a survey of free and charitable clinics in North Carolina to determine the proportion that screen for SDH. Clinics that were members of the North Carolina Association of Free and Charitable Clinics were eligible (n=67). Of the 55 clinics that completed the survey, 34 (61.8%) reported always screening for at least one SDH. The majority that were screening provided information about community resources. Twentyseven (49.1%) reported that they followed-up with patients at the next visit to determine if they received the resources. The primary barrier to screening was a lack of personnel. Future research should focus on how to implement SDH interventions in clinics with limited resources serving patients likely to have a high need for social services.</t>
  </si>
  <si>
    <t>10.1353/hpu.2020.0029</t>
  </si>
  <si>
    <t xml:space="preserve"> Social determinants of health , Free clinics , Screening , Social determinants of health , Social services , Maslow's hierarchy of needs , free clinics , community health , Surveys &amp; questionnaires , Qualitative research</t>
  </si>
  <si>
    <t>https://www.proquest.com/scholarly-journals/screening-social-determinants-health-free/docview/2368696004/se-2?accountid=14549</t>
  </si>
  <si>
    <t>Högberg, Ulf;Eriksson, Gunnel;Högberg, Göran;Wahlberg, Åsa</t>
  </si>
  <si>
    <t>Parents’ experiences of seeking health care and encountering allegations of shaken baby syndrome: A qualitative study</t>
  </si>
  <si>
    <t>Objectives To explore parents’ experiences of seeking health care for their children and instead being accused by healthcare professionals of Shaken Baby Syndrome/Abusive Head Trauma (SBS/AHT), being reported to Social Services, undergoing judiciary processing, and the impact of these events on family (dis)integration. Methods Design: A qualitative study based on qualitative content analysis. Participants: Twelve parents in Sweden, mothers and fathers, seeking health care for their infants, encountering allegations of SBS/AHT, losing custody of their infants, and being subjected to a judiciary process, and finally regaining custody of their children. Data collection: In-depth interviews. Results An overarching theme ‘Fighting for protection of their child after being trapped by doctors’ and four sub-themes were developed to reflect the parents’ experiences, reactions and interpretations. The first sub-theme, ‘Being accused of injuring the child’, illuminated the shock experienced when seeking care and instead being accused of being a perpetrator. The second, ‘Chaos and powerlessness’, refers to the emotions experienced when losing custody of the child and being caught in the enforcement of legislation by the authorities. The third, ´The unified fight against the doctors’ verdict´, illustrates the parents’ fight for innocence, their worry for the lost child, and their support and resistance. The fourth, ‘The wounded posttraumatic growth’, describes the emotions, grief, panic, anxiety, and challenges in reuniting the family, but also the parents’ reflections on personal growth. Unanimously, they had experienced the authorities’ inability to reconsider, and expressed a deep mistrust of paediatric care. Conclusions Being wrongly accused of child abuse and alleged SBS/AHT evoked emotions of intense stress, but parents endured because of a successful fight to regain custody of their child. However, the trauma had a long-term impact on their lives with residual posttraumatic stress symptoms and mistrust towards healthcare services and the authorities. The results provide important inferences for restoring system failures within child protection services.</t>
  </si>
  <si>
    <t>10.1371/journal.pone.0228911</t>
  </si>
  <si>
    <t xml:space="preserve"> Infants , Shaken baby syndrome , Post-traumatic stress disorder , Infant , Qualitative research , Child protection , Trauma , Parent , Child abuse , Emotions , Mothers , Fathers , Medical doctors , Children , Police</t>
  </si>
  <si>
    <t>https://www.proquest.com/scholarly-journals/parents-experiences-seeking-health-care/docview/2359361644/se-2?accountid=14549</t>
  </si>
  <si>
    <t>Murray, Genevra F;Rodriguez, Hector P;Lewis, Valerie A</t>
  </si>
  <si>
    <t>Upstream With A Small Paddle: How ACOs Are Working Against The Current To Meet Patients' Social Needs</t>
  </si>
  <si>
    <t>Despite interest in addressing social determinants of health to improve patient outcomes, little progress has been made in integrating social services with medical care. We aimed to understand how health care providers with strong motivation (for example, operating under new payment models) and commitment (for example, early adopters) fared at addressing patients' social needs. We collected qualitative data from twenty-two accountable care organizations (ACOs). These ACOs were early adopters and were working on initiatives to address social needs, including such common needs as transportation, housing, and food. However, even these ACOs faced significant difficulties in integrating social services with medical care. First, the ACOs were frequently "flying blind," lacking data on both their patients' social needs and the capabilities of potential community partners. Additionally, partnerships between ACOs and community-based organizations were critical but were only in the early stages of development. Innovation was constrained by ACOs' difficulties in determining how best to approach return on investment, given shorter funding cycles and longer time horizons to see returns on social determinants investments. Policies that could facilitate the integration of social determinants include providing sustainable funding, implementing local and regional networking initiatives to facilitate partnership development, and developing standardized data on community-based organizations' services and quality to aid providers that seek partners.</t>
  </si>
  <si>
    <t>10.1377/hlthaff.2019.01266</t>
  </si>
  <si>
    <t xml:space="preserve"> Maslow's hierarchy of needs , Social services , Acos , Social determinants of health</t>
  </si>
  <si>
    <t>https://www.proquest.com/scholarly-journals/upstream-with-small-paddle-how-acos-are-working/docview/2352150757/se-2?accountid=14549</t>
  </si>
  <si>
    <t>Marie‐Pascale Pomey;Brouillard, Philippe;Ganache, Isabelle;Lambert, Laurie;Boothroyd, Lucy;Collette, Caroline;Bédard, Sylvain;Grégoire, Alexandre;Pelaez, Sandra;Olivier Demers‐Payette;Goetghebeur, Mireille;de Guise, Michèle;Roy, Denis</t>
  </si>
  <si>
    <t>Co‐construction of health technology assessment recommendations with patients: An example with cardiac defibrillator replacement</t>
  </si>
  <si>
    <t>Context The National Institute of Excellence in Health and Social Services (INESSS), which functions as the Québec health technology assessment (HTA) agency, tested a new way to engage patients along with health‐care professionals in the co‐construction of recommendations regarding implantable cardioverter‐defibrillator replacement. Objective The objective of this article was to describe the process of co‐construction of recommendations and to propose methods of building best practices for patient involvement (PI) in HTA. Design Throughout the process, documents were collected and participant observations were made. Individual interviews were conducted with patients, health‐care professionals and the INESSS scientific team, from January to March 2018. Results Three committees were established: an expert patient committee to reflect on patient experience literature; an expert health professional committee to reflect on medical literature; and a co‐construction committee through which both patients and health‐care professionals contributed to develop the recommendations. The expert patients validated and contextualized a literature review produced by the scientific team. This allowed the scientists to consider aspects related to the patient experience and to integrate the feedback from patients into HTA recommendations. The most important factor contributing to a positive PI experience was the structured methodology for selecting patient participants, and a key factor that inhibited the process was a lack of training in PI on the part of the scientific team. Conclusions This experience demonstrates that it is possible to co‐construct recommendations, even for technically complex HTA subjects, through a more democratic process than usual which led to more patient‐focused guidance.</t>
  </si>
  <si>
    <t>10.1111/hex.12989</t>
  </si>
  <si>
    <t xml:space="preserve"> co‐construction , Co-construction , Health technology , Recommendation , Health technology assessment , Defibrillation , Technology assessment , HTA , ICD , INESSS , patient engagement , patient involvement , recommendations</t>
  </si>
  <si>
    <t>https://www.proquest.com/scholarly-journals/co-construction-health-technology-assessment/docview/2344142152/se-2?accountid=14549</t>
  </si>
  <si>
    <t>Vajda, Kinga</t>
  </si>
  <si>
    <t>Opportunities and Specifics Underlying Day Care for Older Adults</t>
  </si>
  <si>
    <t>In the past few decades, ageing has become a serious global issue. The concept of active aging and its incorporation into different type of social services (e.g. day care for elderly people) is one of the possible solutions. The main goal of this research was to evaluate the status of clients in Hungarian day care institutions. Another important goal is to explore which domains of the concept of active and independent ageing were already considered and applied in Hungarian day care service and where they should be strengthened. The questionnaire was based on the Active Ageing Index questionnaire (ZAIDI et al. 2013). 14% of the observed sample was 64 years old or younger, 38% was 65–74 years old, 36% was 75–84 years old, 12% was 85 years old or older. Most of the participants (74%) were women. More than half of the sample were widowed. One third of the sample received some kind of ICT (Information and Communication Technology) device. There was a strong connection between the frequency of ICT usage and education variables. Accessibility, which was also a facilitator of active and independent ageing, came up only in 25% of the sample. Mental well-being – as a new variable – was analyzed with principle component analysis from five former variables with the highest rate in the Central Hungarian region. Satisfying physical security was reported by only 56% of the sample, more often among men (p = 0.03). Reinforcing the preventive aspect of the service, propagating it amongst freshly retired people, and including not only widows, but other potential clients as well could be the key points of service development. To intensify the potential points in the service connected to active ageing (accessibility, volunteering in late-life, use of ICT devices etc.) could be a key factor in the improvement of day care services..</t>
  </si>
  <si>
    <t>10.5708/EJMH.15.2020.1.3</t>
  </si>
  <si>
    <t xml:space="preserve"> Care , Older , Child care , Old age , Accessibility , Active ageing , Physical security , Surveys &amp; questionnaires , Qualitative research</t>
  </si>
  <si>
    <t>https://www.proquest.com/scholarly-journals/opportunities-specifics-underlying-day-care-older/docview/2720972805/se-2?accountid=14549</t>
  </si>
  <si>
    <t>Shrivastava, Richa;Couturier, Yves;Girard, Felix;Bedos, Christophe;Macdonald, Mary Ellen;Torrie, Jill;Emami, Elham</t>
  </si>
  <si>
    <t>Appreciative inquiry in evaluating integrated primary oral health services in Quebec Cree communities: a qualitative multiple case study</t>
  </si>
  <si>
    <t>Objective The Strategic Regional Plan of the Cree Board of Health and Social Services of James Bay (CBHSSJB), serving the Quebec Cree communities, mandates the objective of integrating oral health within primary healthcare. Emerging evidence suggests that the integration of oral health into primary healthcare can decrease oral health disparities. This research study aimed to answer the following research question: how and to what extent does the integration of oral health into primary healthcare address the oral health needs of the Cree communities? Design We used a multiple-case study design within a qualitative approach and developmental evaluation methodology. The Discovery, Dream, Design and Destiny model of appreciative inquiry was selected as a study framework among existing frameworks of the developmental evaluation. Setting Four purposefully selected Cree communities. Participants Healthcare providers, administrators and patients at the community wellness centres and hospital. Outcome measures Integration of oral health into primary healthcare. Results A total of 36 interviews and 6 focus group discussions were conducted. We identified ten themes in discovery and dream phases. The Discovery phase identified the strengths of the organisation in facilitating enablers of integration including strategic planning, organisational structure, cultural integration, coordinated networks and colocation. In the Dream phase, participants’ oral healthcare stories expressed various dimensions of integration and their wish for strengthening integration via extending public oral healthcare programmes, increasing resources and improving organisational management. In the Design phase, recommendations were formulated for a future action plan within the CBHSSJB. Conclusion This study results suggested that the CBHSSJB has been successful in implementing oral health integration into primary care following its strategic planning. At present, the organisation could extend the level of integration into full integration by following study recommendations derived from the perspective of local stakeholders.</t>
  </si>
  <si>
    <t>10.1136/bmjopen-2020-038164</t>
  </si>
  <si>
    <t xml:space="preserve"> primary care , public health , qualitative research , health services administration and management , Design , Dentistry , Dream , Appreciative inquiry , Qualitative research , Discovery , Destiny , Integration , Case study , Qualitative research , Focus groups , Interviews</t>
  </si>
  <si>
    <t>https://www.proquest.com/scholarly-journals/appreciative-inquiry-evaluating-integrated/docview/2664049406/se-2?accountid=14549</t>
  </si>
  <si>
    <t>Cullen, Patricia;Mackean, Tamara;Worner, Faye;Wellington, Cleone;Longbottom, Hayley;Coombes, Julieann;Bennett-Brook, Keziah;Clapham, Kathleen;Ivers, Rebecca;Hackett, Maree;Longbottom, Marlene</t>
  </si>
  <si>
    <t>Trauma and Violence Informed Care Through Decolonising Interagency Partnerships: A Complexity Case Study of Waminda’s Model of Systemic Decolonisation</t>
  </si>
  <si>
    <t>Through the lens of complexity, we present a nested case study describing a decolonisation approach developed and implemented by Waminda South Coast Women’s Health and Welfare Aboriginal Corporation. Using Indigenous research methods, this case study has unfolded across three phases: (1) Yarning interviews with the workforce from four partner health services ( n = 24); (2) Yarning circle bringing together key informants from yarning interviews to verify and refine emerging themes ( n = 14); (3) Semi-structured interviews with a facilitator of Waminda’s Decolonisation Workshop ( n = 1) and participants ( n = 10). Synthesis of data has been undertaken in stages through collaborative framework and thematic analysis. Three overarching themes and eight sub-themes emerged that centred on enhancing the capabilities of the workforce and strengthening interagency partnerships through a more meaningful connection and shared decolonisation agenda that centres Aboriginal and Torres Strait Islander families and communities. Health and social services are complex systems that function within the context of colonisation. Waminda’s innovative, model of interagency collaboration enhanced workforce capability through shared language and collective learning around colonisation, racism and Whiteness. This process generated individual, organisational and systemic decolonisation to disable power structures through trauma and violence informed approach to practice.</t>
  </si>
  <si>
    <t>10.3390/ijerph17207363</t>
  </si>
  <si>
    <t xml:space="preserve"> First Nations , Decolonization , Violence , Trauma , Complexity , Indigenous , Aboriginal , decolonisation , racism , primary health , culturally safe , trauma and violence informed care , complexity theory , whiteness</t>
  </si>
  <si>
    <t>https://www.proquest.com/scholarly-journals/trauma-violence-informed-care-through/docview/2635372667/se-2?accountid=14549</t>
  </si>
  <si>
    <t>Mbeve, O;Nyambuya, V P;Munyoro, A;Dube, N;Shumba, K</t>
  </si>
  <si>
    <t>The challenges faced and survival strategies adopted by Zimbabwean informal traders that live in Johannesburg inner-city, during the COVID-19- induced lockdown in South Africa</t>
  </si>
  <si>
    <t>Globally, Coronavirus Disease 2019 (COVID-19) has had unprecedented effects on various aspects of human life. Governments adopted several mitigatory strategies including national lockdown. However, this strategy brought its own challenges. South Africa developed and implemented various interventions, including feeding schemes and financial support through social grants. These interventions served as safety nets for vulnerable communities. However, they exclusively benefltted South African citizens. Hence, migrants living in South Africa remained vulnerable. Their plight was further exacerbated by their reliance on the proceeds from informal economy-related activities, including sewing and street vending, which the government did not classify as essential services. How migrants survived the challenges wrought by lockdown conditions remains unknown. Telephonic, one-on-one interviews were conducted with 15 participants; 13 (n=13) informal Zimbabwean migrant traders and two (n=2) key informants (social workers) from social services organisations operating within the Johannesburg innercity. Data were analysed using thematic analysis. The findings show the various challenges faced by the participants, that is; 1. restrictions to movement, 2. loss of income and 3. failure to send remittances to theirfamilies in Zimbabwe. The participants adopted different survival strategies which included; 1. use of fake permits to navigate the city, 2. internal movements and adapting to new conditions, 3. securing social support from friends and relatives, 4. adjustment of their needs, and use ofcommunity ties and inhouse counselling. The paper recommends that interventions adopted by the South African Government and social service organisations to support migrants must recognise and enhance the migrants' strengths and resilience. Furthermore, support services must view migrants as a heterogeneously vulnerable population.</t>
  </si>
  <si>
    <t xml:space="preserve"> South Africa , Zimbabwe , Resilience , COVID-19</t>
  </si>
  <si>
    <t>https://www.proquest.com/scholarly-journals/challenges-faced-survival-strategies-adopted/docview/2583613290/se-2?accountid=14549</t>
  </si>
  <si>
    <t>Scott, Craig;Eng, Hubert;Dubyk, Alexander;Zwicker, Jennifer</t>
  </si>
  <si>
    <t>Impediments to Health Innovation in Canada: Identifying Policy Barriers in Alberta’s Precision Health Innovation and Commercialization Ecosystem</t>
  </si>
  <si>
    <t>Health systems globally are shifting towards precision health (PH), the utilization of individual information to inform health and social services delivery to improve health outcomes. PH is a major area of focus for economic development across the globe, however most Canadian provinces do not have a clear strategy for this sector. This research examines Alberta’s PH innovation and commercialization (I&amp;amp;C) ecosystem to identify key policy barriers in the development of new technologies and processes. An environmental scan of existing policies for PH through the lens of an innovation framework revealed three gaps in the PH I&amp;amp;C system. There is a lack of formal leadership, such as an I&amp;amp;C decision-making body; public policy development and implementation does not involve industry; and lastly, demand stimulating policies are absent or underrepresented. Qualitative semi-structured interviews were conducted to identify policy challenges utilizing perspectives from senior level executives currently engaged in PH I&amp;amp;C in Alberta. Participants were grouped by category from the Triple Helix Model of Innovation – Government, Industry and Academia. A qualitative thematic analysis of the interviews was conducted on the interview transcripts, coded using NVivo software, to generate thematic policy challenges. The findings from the interviews were grouped into five major policy challenges. Sub-optimal coordination between the various ecosystem players was the most consistent and prevalent findings across all groups. Most respondents identified the absence of a mandated organization for PH I&amp;amp;C as an impediment to decision-making. Multi-sectoral activity and collaboration were identified as concerns despite the importance of these activities in this sector. Tension between academics and government (including health service providers) was present between the research funding mechanisms “discovery-driven” versus “demand-pull”. Many respondents were concerned with the low level of local innovation public procurement by the health system. Findings suggest the need for a stronger role of governance structures to coordinate PH innovation ecosystem activity. A group with the capacity to address the multifaceted and interdisciplinary policy challenges may improve PH I&amp;amp;C outcomes in Alberta. Future research is required to inform design of horizontal and vertical governance structures.</t>
  </si>
  <si>
    <t>10.11575/sppp.v13i0.68605</t>
  </si>
  <si>
    <t xml:space="preserve"> Innovation , Canada , Qualitative research , Government procurement , Commercialization , Health system</t>
  </si>
  <si>
    <t>https://www.proquest.com/scholarly-journals/impediments-health-innovation-canada-identifying/docview/2560094223/se-2?accountid=14549</t>
  </si>
  <si>
    <t>Berger, Gidon;Epstein, Danny;Rozen, Meital;Miskin, Avigdor;Halberthal, Michael;Mekel, Michal</t>
  </si>
  <si>
    <t>Delayed discharges from a tertiary teaching hospital in Israel- incidence, implications, and solutions</t>
  </si>
  <si>
    <t>Objectives The Israeli health system is facing high workloads with average occupancy in certain hospital wards of around 100%. Since there is a shortage of hospitalization beds in institutions for continuous, long-term care, transferring patients from the general hospitals’ wards is often delayed. This situation has many significant ramifications, to the waiting patients themselves, to other patients who are waiting to be treated and to the entire organization. In this study, we describe the phenomenon of the “detained patients” - its extent, characteristics, significance, and possible solutions. Materials and methods Rambam Health Care Campus is a tertiary medical center serving the population of the northern part of Israel. In recent years, the hospital management documents data regarding the “detained patients”. We reviewed hospital data of detained patients over a period of nine months. The data concerning adult patients awaiting transfer to an institution for continuous care, between May 2019 and January 2020, were obtained retrospectively from the computerized database of the social service. Results During the study period, 12,723 adult patients were discharged. Of those, 857 patients (6.74%) were transferred to one of the facilities providing prolonged institutional care. For that group of patients, median inpatient waiting time from the decision to discharge until the transfer was 8 days (IQR 6–14), translating to 10,821 waiting days or 1202 hospitalization days per month. These hospitalization days account for 9.35% of the total hospitalization days during the study period. The “detained patients” were hospitalized in internal medicine wards (32%), orthopedic (30%), and neurology/neurosurgery (26%) departments. At any given moment, about 40 hospitalized patients were waiting for long-term care facilities. Conclusions Health-care systems must adapt to the current patients’ case-mix to achieve optimal utilization of hospital beds and maximal operational efficiency. The number of long-term care beds should be increased, the coordination between general hospitals, health maintenance organizations and long-term facilities improved, and patients that may require long term care after the acute phase of their illness should be early identified and addressed. Meanwhile, establishment of organic units for waiting patients and reorganization of the hospital structure should be considered.</t>
  </si>
  <si>
    <t>10.1186/s13584-020-00425-x</t>
  </si>
  <si>
    <t xml:space="preserve"> Delayed discharge , Israel , Teaching hospital , Patient , Social services , Hospital bed , Health administration , Hospital , Long-term care , Inpatient care , Alternate level of care , Length of stay , Acute care</t>
  </si>
  <si>
    <t>https://www.proquest.com/scholarly-journals/delayed-discharges-tertiary-teaching-hospital/docview/2471149487/se-2?accountid=14549</t>
  </si>
  <si>
    <t>Logan, Ryan I;Castañeda, Heide</t>
  </si>
  <si>
    <t>Addressing Health Disparities in the Rural United States: Advocacy as Caregiving among Community Health Workers and &lt;i&gt;Promotores de Salud&lt;/i&gt;</t>
  </si>
  <si>
    <t>Rural populations in the United States are faced with a variety of health disparities that complicate access to care. Community health workers (CHWs) and their Spanish-speaking counterparts, promotores de salud , are well-equipped to address rural health access issues, provide education, and ultimately assuage these disparities. In this article, we compare community health workers in the states of Indiana and Texas, based on the results of two separate research studies, in order to (1) investigate the unique role of CHWs in rural communities and (2) understand how their advocacy efforts represent a central form of caregiving. Drawing on ethnographic, qualitative data—including interviews, photovoice, and participant observation—we analyze how CHWs connect structurally vulnerable clients in rural areas to resources, health education, and health and social services. Our primary contribution to existing scholarship on CHWs is the elaboration of advocacy as a form of caregiving to improve individual health outcomes as well as provoke structural change in the form of policy development. Finally, we describe how CHWs became especially critical in addressing disparities among rural populations in the wake of COVID-19, using their advocacy-as-caregiving role that was developed and well-established before the pandemic. These frontline workers are more vital than ever to address disparities and are a critical force in overcoming structural vulnerability and inequities in health in the United States.</t>
  </si>
  <si>
    <t>10.3390/ijerph17249223</t>
  </si>
  <si>
    <t xml:space="preserve"> community health workers , Health equity , Advocacy , COVID-19 , Community health , Rural health , &lt;i&gt;promotores de salud&lt;/i&gt; , rural health , health disparities , advocacy , care , caregiving , COVID-19 , pandemic , Indiana , Texas</t>
  </si>
  <si>
    <t>https://www.proquest.com/scholarly-journals/addressing-health-disparities-rural-united-states/docview/2470050888/se-2?accountid=14549</t>
  </si>
  <si>
    <t>Time Management by Young People in Social Difficulties: Suggestions for Improving Their Life Trajectories</t>
  </si>
  <si>
    <t>This article covers the responses provided by professional practitioners in socio-educational intervention who are responsible for young people in social difficulties, in other words those facing personal and social issues that stop them from leading a normal life. It considers their suggestions for helping young people to better their lives by becoming autonomous, as well as to manage and use their time in their transition to adulthood. A qualitative study was conducted that used an open, ad-hoc questionnaire administered to thirty participants (Madrid, Spain), in which the data analysis involved MAXQDA Analytics Pro 2020 software. The results identify suggestions at macrosocial level targeting the system, legal status, therapy, safety nets, education and the range and provision of social services. On another level, suggestions for improvement were identified in an immediate setting in which the young people interact with agencies, practitioners and counsellors. An initial level featured mostly statements of support for autonomy from the system and social services. The second level contained mainly suggestions for agencies, centres and social services. The conclusion is that there are implications at different levels of social ecology according to Bronfenbrenner’s model (1994). The practical suggestions for young people’s self-sufficiency in the use and management of their time should therefore be flexible, linked and cater for their more therapeutic needs through to their leisure time.</t>
  </si>
  <si>
    <t>10.3390/ijerph17239070</t>
  </si>
  <si>
    <t xml:space="preserve"> use of time , Autonomy , Social ecology , Social services , Time management , Young People , young people , social difficulties , leisure time , social work</t>
  </si>
  <si>
    <t>https://www.proquest.com/scholarly-journals/time-management-young-people-social-difficulties/docview/2468439444/se-2?accountid=14549</t>
  </si>
  <si>
    <t>Self-Perceptions and Behavior of Older People Living Alone</t>
  </si>
  <si>
    <t>It is currently acknowledged that older people prefer to live in their own home, even if they are lonely or disabled in some way. The factors that condition aging among older people members of the population living alone include the following: the existence or absence of a social network, gender, the home or place where they live, their capacity to function, and welfare and health resources. The main goal of this study was to explore the perceptions of older peoples over 75 years old about adaptation strategies and the social, gender, physical autonomy, and socio-health resource factors that determine their permanence at home. The authors used a qualitative methodology, within a critical social framework, based on the theories of Pierre Bourdieu. When the interviewees’ discourse was analyzed, four main categories were evident: (a) “A desire to stay at home”, (b) “Changes and every-day aspects of domestic life”, (c) “Reliance on social and family assistance”, and (d) “The use of social services and resources”. In synthesis, the participants questioned the benefits of the type of home life offered by members of the family. They believed that, in some cases, this option did not overcome the problem of loneliness or the need to hire assistance. The findings of the study revealed that one needs to dispel the notion of geriatric care as a form of charity, and to distinguish between the activities of caring, providing support, and offering companionship to someone. It is important to identify products designed for older people who might live for a long time.</t>
  </si>
  <si>
    <t>10.3390/ijerph17238739</t>
  </si>
  <si>
    <t xml:space="preserve"> elderly people , Older , Old age , Social support , self-perceptions , Bourdieu , ethical issues , public policy</t>
  </si>
  <si>
    <t>https://www.proquest.com/scholarly-journals/self-perceptions-behavior-older-people-living/docview/2465168879/se-2?accountid=14549</t>
  </si>
  <si>
    <t>The Relative Importance of Globalization and Public Expenditure on Life Expectancy in Europe: An Approach Based on MARS Methodology</t>
  </si>
  <si>
    <t>Background: There has been a widespread debate about the overall impact of globalization on population, not just economically, but also in terms of health status. Moreover, the current health crisis is going to force governments to review the structure of the public budget to most effectively alleviate the negative economic and health effects on the population. Objective: The aim of this paper is to analyze the relative importance of globalization and the public budget composition—specifically the participation of public expenditure on healthcare, social services and environment in gross domestic product (GDP)—on life expectancy at birth in European countries during the period 1995–2017. Methods: The Multivariate Adaptive Regression Splines (MARS) methodology was applied to analyze the socioeconomic determinants of life expectancy at birth. Results: Our findings show that globalization has no relative importance as an explanatory variable of life expectancy in European countries, while government expenditure on social protection is the most relevant followed by public expenditure on health, gross national income per capita, education level of the population and public expenditure on environmental protection. Conclusion: European strategies intended to impact on health outcome should spend more attention to the composition of public budget.</t>
  </si>
  <si>
    <t>10.3390/ijerph17228614</t>
  </si>
  <si>
    <t xml:space="preserve"> globalization , Globalization , Europe , Public expenditure , Life expectancy , public expenditure , health outcome , life expectancy at birth , MARS , relative importance , developed countries</t>
  </si>
  <si>
    <t>https://www.proquest.com/scholarly-journals/relative-importance-globalization-public/docview/2463689511/se-2?accountid=14549</t>
  </si>
  <si>
    <t>“Cultural Security Is an On-Going Journey…” Exploring Views from Staff Members on the Quality and Cultural Security of Services for Aboriginal Families in Western Australia</t>
  </si>
  <si>
    <t>Cultural security is a key element of accessible services for Indigenous peoples globally, although few studies have examined this empirically. We explored the scope, reach, quality, and cultural security of health and social services available to Aboriginal and/or Torres Strait Islander families in Western Australia (WA), from the point of view of staff from the services. We recruited staff from health and social services for Aboriginal people in the Perth, Kalgoorlie, Great Southern, and South West regions of WA between December 2015 and September 2017 to complete online surveys. We examined the proportions of participants that responded saying the service was culturally secure, the reasons for the response, and perceived factors related to a high-quality service. Sixty participants from 21 services responded to the survey. Seventy-three percent stated the service was culturally secure; however, only 36% stated that the staff employed at the service had sufficient knowledge on cultural security. Participants suggested having Aboriginal staff and better cultural awareness training as methods to improve cultural security within the service. Participants highlighted that staffing, funding for resources, and patient financial difficulties in accessing care as key areas for quality improvement. Much greater effort is required in improving knowledge through on-going training of staff in the practice of culturally safe care. Organisations must also be required to meet specific standards in cultural safety.</t>
  </si>
  <si>
    <t>10.3390/ijerph17228480</t>
  </si>
  <si>
    <t xml:space="preserve"> cultural security , Cultural safety , Western Australia , Aborigine , Indigenous peoples , Aboriginal health , services</t>
  </si>
  <si>
    <t>https://www.proquest.com/scholarly-journals/cultural-security-is-on-going-journey-exploring/docview/2462667050/se-2?accountid=14549</t>
  </si>
  <si>
    <t>Głąbicka-Auleytner, Katarzyna</t>
  </si>
  <si>
    <t>Organisation and Role of Social Services for Selected Groups of Beneficiaries of Social Assistance on the Example of Poland</t>
  </si>
  <si>
    <t>The development of social services in the twenty-first century due to the dynamic progress of the investment and activating policy. The society of the 21st century is a society of services as most of the workplaces are created in the service sector (public and community). This means that at least 50% of working people reach incomes from working in services. Thus, on the one hand, more and more people are employed in services, on the other hand, more and more services are consumed by households. Its characteristic feature is the principle of 'una actu' which means the production and consumption take place at the same time and place as a result of the same action. The purpose of this publication is to present all issues related to social services – definition, role and relevance, innovative theoretical approaches, organisation by government and nongovernmental entities and, on the example of polish solutions, their application to selected groups of beneficiaries of social assistance, i.e. unemployed persons, addicts, old people, refugees, victims of domestic violence.</t>
  </si>
  <si>
    <t>https://www.proquest.com/scholarly-journals/organisation-role-social-services-selected-groups/docview/2458970762/se-2?accountid=14549</t>
  </si>
  <si>
    <t>Bosch-Farré, Cristina;Malagón-Aguilera, Maria Carmen;Ballester-Ferrando, David;Bertran-Noguer, Carme;Bonmatí-Tomàs, Anna;Gelabert-Vilella, Sandra;Juvinyà-Canal, Dolors</t>
  </si>
  <si>
    <t>Healthy Ageing in Place: Enablers and Barriers from the Perspective of the Elderly. A Qualitative Study</t>
  </si>
  <si>
    <t>Background: Most elderly people wish to grow old at their own homes. The sociodemographic characteristics; home and neighbourhood conditions; and the social services support and networks are determinants in the possibility of “ageing in place”. The present study aimed to explore the ageing in place phenomenon, as well as the enablers and barriers that interact in a healthy ageing from the perspective of the elderly connected to local entities. Methods: A generic qualitative design was proposed in the Health Region of Girona in Catalonia (Spain). Seventy-one elderly people were purposefully selected. Six focus groups were conducted, and data were thematically analysed. Results: Three key themes were generated: (1) Participants experienced ageing differently. The physical and mental health, the family environment and financial stability were key elements for life quality. (2) The perception of the elderly’s role in the community depended on their age, health status and attitude towards life. (3) The participants identified several enablers and barriers to healthy ageing in place. Conclusions: The promotion of older people’s autonomy and wellbeing, together with the creation of an active network of health and social services, may improve the possibility for elderly to age at home and avoid or delay institutionalisation.</t>
  </si>
  <si>
    <t>10.3390/ijerph17186451</t>
  </si>
  <si>
    <t xml:space="preserve"> healthy ageing , Ageing , Focus group , Old age , Qualitative research , Health , ageing in place , health promotion , elderly perspective</t>
  </si>
  <si>
    <t>https://www.proquest.com/scholarly-journals/healthy-ageing-place-enablers-barriers/docview/2440949500/se-2?accountid=14549</t>
  </si>
  <si>
    <t>Suprenant, Mark P;Gopaluni, Anuraag;Dyson, Meredith K;Al-Dheeb, Najwa;Shafique, Fouzia;Zaman, Muhammad H</t>
  </si>
  <si>
    <t>A predictive model for healthcare coverage in Yemen</t>
  </si>
  <si>
    <t>Introduction The ongoing war in Yemen continues to pose challenges for healthcare coverage in the country especially with regards to critical gaps in information systems needed for planning and delivering health services. Restricted access to social services including safe drinking water and sanitation systems have likely led to an increase in the spread of diarrheal diseases which remains one of greatest sources of mortality in children under 5 years old. To overcome morbidity and mortality from diarrheal diseases among children in the context of severe information shortages, a predictive model is needed to determine the burden of diarrheal disease on Yemeni children and their ability to reach curative health services through an estimate of healthcare coverage. This will allow for national and local health authorities and humanitarian partners to make better informed decisions for planning and providing health care services. Methods A probabilistic Markov model was developed based on an analysis of Yemen’s health facilities’ clinical register data provided by UNICEF. The model combines this health system data with environmental and conflict-related factors such as the destruction of infrastructure (roads and health facilities) to fill in gaps in population-level data on the burden of diarrheal diseases on children under five, and the coverage rate of the under-five sick population with treatment services at primary care facilities. The model also provides estimates of the incidence rate, and treatment outcomes including treatment efficacy and mortality rate. Results By using alternatives to traditional healthcare data, the model was able to recreate the observed trends in treatment with no significant difference compared to provided validation data. Once validated, the model was used to predict the percent of sick children with diarrhea who were able to reach, and thus receive, treatment services (coverage rate) for 2019 which ranged between an average weekly minimum of 1.73% around the 28th week of the year to a weekly maximum coverage of just over 5% around the new year. These predictions can be translated into policy decisions such as when increased efforts are needed to reach children and what type of service delivery modalities may be the most effective. Conclusion The model developed and presented in this manuscript shows a seasonal trend in the spread of diarrheal disease in children under five living in Yemen through a novel incorporation of weather, infrastructure and conflict parameters in the model. Our model also provides new information on the number of children seeking treatment and how this is influenced by the ongoing conflict. Despite the work of the national and local health authorities with the support of aid organizations, during the mid-year rains up to 98% of children with diarrhea are unable to receive treatment services. Thus, it is recommended that community outreach or other delivery modalities through which services are delivered in closer proximity to those in need should be scaled up prior to and during these periods. This would serve to increase number of children able to receive treatment by lessening the prohibitive travel burden, or access constraint, on families during these times.</t>
  </si>
  <si>
    <t>10.1186/s13031-020-00300-1</t>
  </si>
  <si>
    <t xml:space="preserve"> Yemen , Diarrhea , Coverage , Health care , Yemen , Treatment , Predictive modelling , Child , Markov model , Markov model , Computational modeling , Diarrheal disease , Childhood illnesses , Healthcare coverage</t>
  </si>
  <si>
    <t>https://www.proquest.com/scholarly-journals/predictive-model-healthcare-coverage-yemen/docview/2435323173/se-2?accountid=14549</t>
  </si>
  <si>
    <t>Lu, Quan;Cai, Zehao;Chen, Bin;Liu, Tao</t>
  </si>
  <si>
    <t>Social Policy Responses to the Covid-19 Crisis in China in 2020</t>
  </si>
  <si>
    <t>The 2020 coronavirus pandemic has catapulted China into a serious social and political crisis. This article focuses upon how Chinese social policy has responded to the Covid-19 crisis. It reveals that the Chinese welfare state has woven a comprehensive social safety net to mitigate the social suffering of Chinese society in the mid- and post-crisis periods. Different types of social policy programs have been combined and synthesized, including social insurance, social assistance, and social welfare arrangements. Facing the challenges of the new risks caused by the pandemic, the collaboration of the Chinese state and intermediary social welfare organizations has played a crucial role in providing both cash benefits and social services (benefits in kind). For the first time, social policy in China has acted as a major player for coping with the negative outcomes of a pandemic. This article concludes that the pandemic-related crisis has justified an interventionist approach and logic, driven by the state’s welfare system, which favors a model of “big government”. However, this model also requires justification and legitimation.</t>
  </si>
  <si>
    <t>10.3390/ijerph17165896</t>
  </si>
  <si>
    <t xml:space="preserve"> Covid-19 , Pandemic , Welfare state , COVID-19 , Social policy , China , social policy , responses , intervention , state</t>
  </si>
  <si>
    <t>https://www.proquest.com/scholarly-journals/social-policy-responses-covid-19-crisis-china/docview/2435222547/se-2?accountid=14549</t>
  </si>
  <si>
    <t>Goldblat, Ester;Rivkin, Dori;Konstantinov, Viacheslav</t>
  </si>
  <si>
    <t>Associations between ethnicity, place of residence, hearing status of family and habilitation of children with hearing impairment</t>
  </si>
  <si>
    <t>Background Hearing parents tend to have a strong preference for their deaf and hard-of-hearing children to acquire adequate speech, as opposed to use of sign language. Research reports the contribution of many variables to speech acquisition by children with hearing loss (HL). Yet, little is known about the association between ethnicity, place of residence, and hearing status of family members and mode of communication of young people with HL. The purpose of the present study was to examine whether mode of communication of young people with HL is associated with ethnicity, place of residence, and hearing status of family members. Method Participants were young adults with sensory-neural severe to profound HL, either congenital or acquired prior to age 3. Only participants without additional disabilities were included. The data on participants were extracted from records of the Ministry of Labor, Social Affairs and Social Services in Israel. The data for each participant in the study included mode of communication, gender, use of assistive device, ethnicity, geographic place of residence, and presence of first-degree relatives with HL. Regarding participants with a cochlear implant (CI), age at implantation was documented as well. Results Chi-square tests revealed significant associations between mode of communication and all of the study variables. In addition, all the study variables made a significant contribution to mode of communication. Regarding ethnicity, most of the ultra-Orthodox participants used oral language, while the majority of Israeli-Arab participants used sign language. Regarding geographical place of residence, lower rates of oral language use were found in the northern and southern districts of Israel. Conclusions The findings of the present study underline the need for better monitoring of Israeli-Arab children with HL and children residing in peripheral areas in Israel and for improving access to habilitation services.</t>
  </si>
  <si>
    <t>10.1186/s13584-020-00394-1</t>
  </si>
  <si>
    <t xml:space="preserve"> Hearing loss , Hearing loss , Spoken language , Ethnic group , Hearing , Cochlear implant , Cochlear implant , Habilitation , Mode of communication , Ethnicity , Geographic locations</t>
  </si>
  <si>
    <t>https://www.proquest.com/scholarly-journals/associations-between-ethnicity-place-residence/docview/2424737267/se-2?accountid=14549</t>
  </si>
  <si>
    <t>Mendes, Philip</t>
  </si>
  <si>
    <t>Compulsory Income Management</t>
  </si>
  <si>
    <t>Welfare conditionality – the tying of eligibility for income support payments to particular forms of behavioural change – has intensified in recent decades (Carney 2015; Taylor et al. 2016). Prominent Australian manifestations have included the Work for the Dole program and the recent proposal for drug testing of new applicants for unemployment payments, but arguably the most extreme form of conditionality is compulsory income management (CIM). CIM involves the control or quarantining of half or more of a person’s payment by the Commonwealth Government Department of Social Services. It was originally introduced in 2007 as part of the Northern Territory Emergency Scheme targeting remote Indigenous communities, but has since been expanded to a wider range of groups and locations.</t>
  </si>
  <si>
    <t xml:space="preserve"> Drug testing , Income , Income Support , Compulsion , Management</t>
  </si>
  <si>
    <t>https://www.proquest.com/scholarly-journals/compulsory-income-management/docview/2409891835/se-2?accountid=14549</t>
  </si>
  <si>
    <t>Park, Daniel S;Han, Jing;Torabi, Mahmoud;Forget, Evelyn L</t>
  </si>
  <si>
    <t>Managing mental health: why we need to redress the balance between healthcare spending and social spending</t>
  </si>
  <si>
    <t>Background Mental health outcomes vary widely among high-income countries, although mental health problems represent an increasing proportion of the burden of disease for all countries. This has led to increased demand for healthcare services, but mental health outcomes may also be particularly sensitive to the availability of social services. This paper examines the variation in the absolute and relative amounts that high-income countries spend on healthcare and social services to determine whether increased expenditure on social services relative to healthcare expenditure might be associated with better mental health outcomes. Methods This paper estimates the association between patterns of government spending and population mental health, as measured by the death rate resulting from mental and behavioural disorders, across member countries of the Organisation for Economic Cooperation and Development (OECD). We use country-level repeated measures multivariable modelling for the period from 1995 to 2016 with region and time effects, adjusted for total spending and demographic and economic characteristics. Healthcare spending includes all curative services, long-term care, ancillary services, medical goods, preventative care and administration whilst social spending consists of all transfer payments made to individuals and families as part of the welfare state. Results We find that a higher ratio of social to healthcare expenditure is associated with significantly better mental health outcomes for OECD populations, as measured by the death rate resulting from mental and behavioural disorders. We also find that there is no statistically significant association between healthcare spending and population mental health when we do not control for social spending. Conclusion This study suggests that OECD countries can have a significant impact on population mental health by investing a greater proportion of total expenditure in social services.</t>
  </si>
  <si>
    <t>10.1186/s12889-020-08491-1</t>
  </si>
  <si>
    <t xml:space="preserve"> Mental health , OECD , Social spending , Healthcare spending , Mental and behavioural disorders , Social determinants , Population health , Government spending , OECD , Universal health care , Mental health</t>
  </si>
  <si>
    <t>https://www.proquest.com/scholarly-journals/managing-mental-health-why-we-need-redress/docview/2391502988/se-2?accountid=14549</t>
  </si>
  <si>
    <t>Asis, Maruja M B;Feranil, Alan</t>
  </si>
  <si>
    <t>Not for Adults Only: Toward a Child Lens in Migration Policies in Asia</t>
  </si>
  <si>
    <t>Executive Summary Having experienced substantial international migration since the 1970s, countries in East, South, and Southeast Asia have developed laws, institutions, policies, and programs to govern various aspects of international migration. Children, however, who comprise a significant share of the world’s international migrants, have not received as much policy attention as adults. Children are part of the region’s international migration experience (e.g., children left behind in the countries of origin when their parents migrate for work, children as migrants, and children as members of multicultural families). This article provides an overview of the challenges faced by children as migration actors, and the policy responses and programs that select countries in the region have developed to address children’s experiences and concerns. The Global Compact for Safe, Orderly and Regular Migration and the Global Compact on Refugees, which many Asian countries have endorsed, set forth objectives, commitments, and actions, informed by the principle of promoting the best interests of the child and child protection, which specifically address the needs of children. These include actions to promote universal birth registration, enhance access to education and health and social services regardless of migrant and legal status, and otherwise create inclusive and socially cohesive societies. Most countries in Asia have yet to meet these standards. Endorsing the two compacts was a first step. The good practices that have been implemented in a number of countries provide a template for how to translate these objectives into action and how to ensure that the full protection and best interests of migrant children, the left-behind children of migrant workers, and those who are part of multicultural families remain a priority.</t>
  </si>
  <si>
    <t>10.1177/2331502420907375</t>
  </si>
  <si>
    <t xml:space="preserve"> left-behind children , Migrant worker , International migration , Immigration law , Child , Asia , Migration , migrant children , multicultural children , Asia</t>
  </si>
  <si>
    <t>https://www.proquest.com/scholarly-journals/not-adults-only-toward-child-lens-migration/docview/2385918827/se-2?accountid=14549</t>
  </si>
  <si>
    <t>Sudderth, Lori</t>
  </si>
  <si>
    <t>Creating Safe Space in a Challenging Landscape: Empowerment for Rural Women in Nicaragua</t>
  </si>
  <si>
    <t>Programs and policies addressing gendered violence in impoverished rural areas in developing countries face a number of challenges: high rates of intimate partner violence, low reporting rates, cultural restrictions on women’s employment, lack of education and adequate healthcare, limited access to legal options and social services, and corruption in the criminal justice system. These social contexts in which anonymity is low and patriarchal notions of gender are especially persistent, are challenging in terms of creating safe space for victims of intimate violence. Even where legal interventions are available, the outcomes often favor the perpetrators, making this option less attractive and in some cases, dangerous. Because of these barriers, victims of intimate partner violence in rural settings rely more often on informal or community networks of support rather than formal authorities and legal sanctions to stop the violence. Consequently, addressing intimate partner violence in rural areas in developing countries requires more than a criminal justice response; it requires community intervention, empowering rural women economically and socially. This article describes one program in particular that attempts to empower rural women in Nicaragua, and the implications for creating safe space for victims of violence in challenging contexts.</t>
  </si>
  <si>
    <t>10.5204/ijcjsd.v9i1.1493</t>
  </si>
  <si>
    <t xml:space="preserve"> CSW63 , Nicaragua , Violence against women , Empowerment , Developing country , Intimate partner violence , United Nations Commission on the Status of Women , gender equality , empowerment , developing countries , Nicaragua</t>
  </si>
  <si>
    <t>https://www.proquest.com/scholarly-journals/creating-safe-space-challenging-landscape/docview/2378448111/se-2?accountid=14549</t>
  </si>
  <si>
    <t>Thorn, Joanna;Mei-See, Man;Chaplin, Katherine;Bower, Peter;Brookes, Sara;Gaunt, Daisy;Fitzpatrick, Bridie;Gardner, Caroline;Guthrie, Bruce;Hollinghurst, Sandra;Lee, Victoria;Mercer, Stewart W;Salisbury, Chris</t>
  </si>
  <si>
    <t>Cost-effectiveness of a patient-centred approach to managing multimorbidity in primary care: a pragmatic cluster randomised controlled trial</t>
  </si>
  <si>
    <t>Objective Patients with multiple chronic health conditions are often managed in a disjointed fashion in primary care, with annual review clinic appointments offered separately for each condition. This study aimed to determine the cost-effectiveness of the 3D intervention, which was developed to improve the system of care. Design Economic evaluation conducted alongside a pragmatic cluster-randomised trial. Setting General practices in three centres in England and Scotland. Participants 797 adults with three or more chronic conditions were randomised to the 3D intervention, while 749 participants were randomised to receive usual care. Intervention The 3D approach: comprehensive 6-monthly general practitioner consultations, supported by medication reviews and nurse appointments. Primary and secondary outcome measures The primary economic evaluation assessed the cost per quality-adjusted life year (QALY) gained from the perspective of the National Health Service (NHS) and personal social services (PSS). Costs were related to changes in a range of secondary outcomes (QALYs accrued by both participants and carers, and deaths) in a cost–consequences analysis from the perspectives of the NHS/PSS, patients/carers and productivity losses. Results Very small increases were found in both QALYs (adjusted mean difference 0.007 (−0.009 to 0.023)) and costs (adjusted mean difference £126 (£−739 to £991)) in the intervention arm compared with usual care after 15 months. The incremental cost-effectiveness ratio was £18 499, with a 50.8% chance of being cost-effective at a willingness-to-pay threshold of £20 000 per QALY (55.8% at £30 000 per QALY). Conclusions The small differences in costs and outcomes were consistent with chance, and the uncertainty was substantial; therefore, the evidence for the cost-effectiveness of the 3D approach from the NHS/PSS perspective should be considered equivocal. Trial registration number ISCRTN06180958</t>
  </si>
  <si>
    <t>10.1136/bmjopen-2019-030110</t>
  </si>
  <si>
    <t xml:space="preserve"> multimorbidity , Quality-adjusted life year , Multimorbidity , Primary care , Cost-effectiveness analysis , primary care , patient-centred care , economic evaluation</t>
  </si>
  <si>
    <t>https://www.proquest.com/scholarly-journals/cost-effectiveness-patient-centred-approach/docview/2347463675/se-2?accountid=14549</t>
  </si>
  <si>
    <t>StoreId</t>
  </si>
  <si>
    <t>AlternateTitle</t>
  </si>
  <si>
    <t>ArticleType</t>
  </si>
  <si>
    <t>AuthorAffiliation</t>
  </si>
  <si>
    <t>companies</t>
  </si>
  <si>
    <t>copyright</t>
  </si>
  <si>
    <t>elecPubDate</t>
  </si>
  <si>
    <t>entryDate</t>
  </si>
  <si>
    <t>issn</t>
  </si>
  <si>
    <t>issue</t>
  </si>
  <si>
    <t>language</t>
  </si>
  <si>
    <t>languageOfSummary</t>
  </si>
  <si>
    <t>originalTitle</t>
  </si>
  <si>
    <t>pages</t>
  </si>
  <si>
    <t>placeOfPublication</t>
  </si>
  <si>
    <t>pubdate</t>
  </si>
  <si>
    <t>pubtitle</t>
  </si>
  <si>
    <t>volume</t>
  </si>
  <si>
    <t>classification</t>
  </si>
  <si>
    <t>classificationCodes</t>
  </si>
  <si>
    <t>majorClassificationCodes</t>
  </si>
  <si>
    <t>notes</t>
  </si>
  <si>
    <t>startPage</t>
  </si>
  <si>
    <t>subjectClassifications</t>
  </si>
  <si>
    <t>subjectTerms</t>
  </si>
  <si>
    <t>subjects</t>
  </si>
  <si>
    <t>URL</t>
  </si>
  <si>
    <t>Database</t>
  </si>
  <si>
    <t>3117673646</t>
  </si>
  <si>
    <t>Scholarly Journals</t>
  </si>
  <si>
    <t xml:space="preserve"> University of Technology Sydney, New South Wales, Australia , University of Technology Sydney, New South Wales, Australia , University of Technology Sydney, New South Wales, Australia</t>
  </si>
  <si>
    <t xml:space="preserve"> © The Author(s) 2024</t>
  </si>
  <si>
    <t xml:space="preserve"> Nov 2024</t>
  </si>
  <si>
    <t>0007-6503</t>
  </si>
  <si>
    <t>8</t>
  </si>
  <si>
    <t xml:space="preserve"> English</t>
  </si>
  <si>
    <t xml:space="preserve"> 1757-1793</t>
  </si>
  <si>
    <t xml:space="preserve"> Chicago</t>
  </si>
  <si>
    <t>Nov 2024</t>
  </si>
  <si>
    <t>Business and Society</t>
  </si>
  <si>
    <t>63</t>
  </si>
  <si>
    <t xml:space="preserve"> 1757</t>
  </si>
  <si>
    <t xml:space="preserve"> BUSINESSLAW , Environmental protection , Companies , Wastes , Social responsibility , Environmental protection , Activism , Political power , Political participation , Civil society , Political participation , Companies , Social services , Public goods , Social welfare , Social services , Civil society , Social responsibility , Activism , Social welfare , SUSTAINABILITY , SUSTAINABILITY , SUSTAINABILITY , SUSTAINABILITY , SUSTAINABILITY , SUSTAINABILITY , SUSTAINABILITY , SUSTAINABILITY , Lebanon , Economic</t>
  </si>
  <si>
    <t>Social Services Abstracts</t>
  </si>
  <si>
    <t>3114539615</t>
  </si>
  <si>
    <t xml:space="preserve"> Luxembourg Institute of Socio-Economic Research (LISER), 11 Porte des Sciences, 4366 Esch-sur-Alzette, Luxembourg , Luxembourg Institute of Socio-Economic Research (LISER), 11 Porte des Sciences, 4366 Esch-sur-Alzette, Luxembourg , Luxembourg Institute of Socio-Economic Research (LISER), 11 Porte des Sciences, 4366 Esch-sur-Alzette, Luxembourg</t>
  </si>
  <si>
    <t xml:space="preserve"> © The Author(s), 2022. Published by Cambridge University Press. This work is licensed under the Creative Commons  Attribution – Non-Commercial – No Derivatives License This is an Open Access article, distributed under the terms of the Creative Commons Attribution-NonCommercial-NoDerivatives licence (https://creativecommons.org/licenses/by-nc-nd/4.0/), which permits non-commercial re-use, distribution, and reproduction in any medium, provided the original work is unaltered and is properly cited. The written permission of Cambridge University Press must be obtained for commercial re-use or in order to create a derivative work. (the “License”).  Notwithstanding the ProQuest Terms and Conditions, you may use this content in accordance with the terms of the License.</t>
  </si>
  <si>
    <t xml:space="preserve"> 2022-12-05</t>
  </si>
  <si>
    <t xml:space="preserve"> Oct 2024</t>
  </si>
  <si>
    <t>0047-2794</t>
  </si>
  <si>
    <t>4</t>
  </si>
  <si>
    <t xml:space="preserve"> 1164-1186</t>
  </si>
  <si>
    <t xml:space="preserve"> Cambridge</t>
  </si>
  <si>
    <t>Oct 2024</t>
  </si>
  <si>
    <t>Journal of Social Policy</t>
  </si>
  <si>
    <t>53</t>
  </si>
  <si>
    <t xml:space="preserve"> 2021-09-13 (Received) , 2022-09-22 (Revised) , 2022-10-06 (Accepted)</t>
  </si>
  <si>
    <t xml:space="preserve"> 1164</t>
  </si>
  <si>
    <t xml:space="preserve"> PSYCHOLOGY , Health services , HUMANRESOURCES , Companies , Family leave , Workplaces , HUMANRESOURCES , Social security , Social services , PSYCHOLOGY , Working mothers , Fathers , Health education , Family leave , Companies , Working mothers , Parents &amp; parenting , Fathers , Parents &amp; parenting , HUMANRESOURCES , Social security , Workplaces , Social security , Health education , Social services , HUMANRESOURCES , Social services , Workplaces , Parents &amp; parenting , Luxembourg</t>
  </si>
  <si>
    <t>3103060129</t>
  </si>
  <si>
    <t xml:space="preserve"> University of Cincinnati, School of Criminal Justice, Cincinnati, USA (GRID:grid.24827.3b) (ISNI:0000 0001 2179 9593) , University of South Florida, Department of Criminology, Tampa, USA (GRID:grid.170693.a) (ISNI:0000 0001 2353 285X) , Colorado State University, Department of Sociology, Fort Collins, USA (GRID:grid.47894.36) (ISNI:0000 0004 1936 8083)</t>
  </si>
  <si>
    <t xml:space="preserve"> © The Author(s), under exclusive licence to Springer Science+Business Media, LLC, part of Springer Nature 2024. Springer Nature or its licensor (e.g. a society or other partner) holds exclusive rights to this article under a publishing agreement with the author(s) or other rightsholder(s); author self-archiving of the accepted manuscript version of this article is solely governed by the terms of such publishing agreement and applicable law.</t>
  </si>
  <si>
    <t xml:space="preserve"> 2024-08-13</t>
  </si>
  <si>
    <t>0004-0002</t>
  </si>
  <si>
    <t>9</t>
  </si>
  <si>
    <t xml:space="preserve"> 3609-3624</t>
  </si>
  <si>
    <t xml:space="preserve"> New York</t>
  </si>
  <si>
    <t>Archives of Sexual Behavior</t>
  </si>
  <si>
    <t xml:space="preserve"> 2024-06-29 (Registration) , 2024-02-19 (Received) , 2024-06-28 (Accepted) , 2024-06-25 (Rev-Recd)</t>
  </si>
  <si>
    <t xml:space="preserve"> 3609</t>
  </si>
  <si>
    <t xml:space="preserve"> PSYCHOLOGY , INDUSTRY , Sex workers , Rights , Health services , Sex differences , SUSTAINABILITY , HUMANRESOURCES , Prostitution , Gender differences , Social services , LGBTQ people , Housing , Age differences , SUSTAINABILITY , PSYCHOLOGY , Sex industry</t>
  </si>
  <si>
    <t>3098580752</t>
  </si>
  <si>
    <t xml:space="preserve"> School of Criminal Justice and Criminology, Texas State University, San Marcos, Texas, USA , Boulder Police Department, Boulder, Colorado, USA</t>
  </si>
  <si>
    <t xml:space="preserve"> © Emerald Publishing Limited.</t>
  </si>
  <si>
    <t xml:space="preserve"> 2024-07-22</t>
  </si>
  <si>
    <t xml:space="preserve"> 2024</t>
  </si>
  <si>
    <t>1757-8043</t>
  </si>
  <si>
    <t xml:space="preserve"> 399-408</t>
  </si>
  <si>
    <t xml:space="preserve"> Brighton</t>
  </si>
  <si>
    <t>Safer Communities</t>
  </si>
  <si>
    <t>23</t>
  </si>
  <si>
    <t xml:space="preserve"> 2023-12-30 (Received) , 2024-04-10 (Revised) , 2024-06-08 (Revised) , 2024-06-11 (Accepted)</t>
  </si>
  <si>
    <t xml:space="preserve"> 399</t>
  </si>
  <si>
    <t xml:space="preserve"> EDUCATION , Urban planning , Cities , Assaults , Public spaces , Urban planning , Assaults , Violence , Cities , PSYCHOLOGY , Violence , Researchers , Enforcement , Assaults , Cities , Police , Social services , Violence , Police , Liquor laws &amp; regulations , Academic work , Assaults , Public spaces , Academic writing , Social services , Adults , Violence , Urban poverty , Public spaces , Night , Social services , Outdoors , PSYCHOLOGY , Alcohol , Urban planning , Liquor laws &amp; regulations , Social services , Cities , Police , Statistics , Cities , Police , Colorado , United States--US</t>
  </si>
  <si>
    <t>3130499356</t>
  </si>
  <si>
    <t xml:space="preserve"> Clinical Governance, Arvida Group, Auckland, New Zealand , Psychotherapy, Auckland University of Technology, Auckland, New Zealand</t>
  </si>
  <si>
    <t xml:space="preserve"> © 2024 The Author(s). Published by Informa UK Limited, trading as Taylor &amp; Francis Group. This work is licensed under the Creative Commons  Attribution – Non-Commercial – No Derivatives License http://creativecommons.org/licenses/by-nc-nd/4.0/ (the “License”).  Notwithstanding the ProQuest Terms and Conditions, you may use this content in accordance with the terms of the License.</t>
  </si>
  <si>
    <t xml:space="preserve"> Sep 2024</t>
  </si>
  <si>
    <t>1749-6535</t>
  </si>
  <si>
    <t>3</t>
  </si>
  <si>
    <t xml:space="preserve"> 246-263</t>
  </si>
  <si>
    <t xml:space="preserve"> Abingdon</t>
  </si>
  <si>
    <t>Sep 2024</t>
  </si>
  <si>
    <t>Ethics &amp; Social Welfare</t>
  </si>
  <si>
    <t>18</t>
  </si>
  <si>
    <t xml:space="preserve"> 2023-01-19 (Received) , 2023-12-21 (Accepted)</t>
  </si>
  <si>
    <t xml:space="preserve"> 246</t>
  </si>
  <si>
    <t xml:space="preserve"> Social services , Epistemology , Social sciences , Research</t>
  </si>
  <si>
    <t>3122905470</t>
  </si>
  <si>
    <t xml:space="preserve"> Singapore University of Social Sciences, Singapore, Singapore (GRID:grid.443365.3) (ISNI:0000 0004 0388 6484) , George Mason University, Fairfax, USA (GRID:grid.22448.38) (ISNI:0000 0004 1936 8032)</t>
  </si>
  <si>
    <t xml:space="preserve"> 2024-02-12</t>
  </si>
  <si>
    <t>0169-3816</t>
  </si>
  <si>
    <t xml:space="preserve"> 271-297</t>
  </si>
  <si>
    <t xml:space="preserve"> Dordrecht</t>
  </si>
  <si>
    <t>Journal of Cross-Cultural Gerontology</t>
  </si>
  <si>
    <t>39</t>
  </si>
  <si>
    <t xml:space="preserve"> 2024-01-19 (Registration) , 2024-01-18 (Accepted)</t>
  </si>
  <si>
    <t xml:space="preserve"> 271</t>
  </si>
  <si>
    <t xml:space="preserve"> Women , Housework , Developing countries--LDCs , Housework , Leisure , Developing countries--LDCs , Leisure , Asian cultural groups , Men , Older women , Family support , Older people , Older people , Family support , Gender inequality , Welfare , Gender inequality , Unpaid , SUSTAINABILITY , Adult children , PSYCHOLOGY , SUSTAINABILITY , ECONOMICS , PSYCHOLOGY , PSYCHOLOGY , ECONOMICS , ECONOMICS , PSYCHOLOGY , PSYCHOLOGY , Time use , SUSTAINABILITY , Leisure , PSYCHOLOGY , PSYCHOLOGY , HUMANRESOURCES , Housework , SUSTAINABILITY , PSYCHOLOGY</t>
  </si>
  <si>
    <t>3097420725</t>
  </si>
  <si>
    <t xml:space="preserve"> Children's National Hospital, Innovation Ventures, Washington, DC, USA , Division of Otolaryngology, Children's National Hospital, Washington, DC, USA , Department of Human Development and Family Sciences, The University of Georgia, Athens, Georgia, USA</t>
  </si>
  <si>
    <t xml:space="preserve"> © 2024. This work is published under http://creativecommons.org/licenses/by/4.0/ (the "License").  Notwithstanding the ProQuest Terms and Conditions, you may use this content in accordance with the terms of the License.</t>
  </si>
  <si>
    <t xml:space="preserve"> 2024-07-26</t>
  </si>
  <si>
    <t xml:space="preserve"> Aug 1, 2024</t>
  </si>
  <si>
    <t>1369-6513</t>
  </si>
  <si>
    <t xml:space="preserve"> Oxford</t>
  </si>
  <si>
    <t>Aug 1, 2024</t>
  </si>
  <si>
    <t>Health Expectations</t>
  </si>
  <si>
    <t>27</t>
  </si>
  <si>
    <t xml:space="preserve"> 2024-07-08 (manuscriptRevised) , 2024-07-26 (publishedOnlineFinalForm) , 2024-01-31 (manuscriptReceived) , 2024-07-14 (manuscriptAccepted)</t>
  </si>
  <si>
    <t xml:space="preserve"> Insurance coverage , Health disparities , Emergency medical care , Quality of care , Health care policy , Medical equipment , Support services , Caregivers , SUSTAINABILITY , Health disparities , Health insurance , Quality of life , Medical technology , SUSTAINABILITY , Pediatrics , Qualitative analysis , PSYCHOLOGY , Health care industry , Pediatrics , Medical personnel , Economic development , Social factors , Legal counsel , SUSTAINABILITY , Critical incidents , PSYCHOLOGY , Patients , Children , Medical technology , Pediatrics , Data collection , Emergency medical services , Caregivers , Quality of care , Interviews , Data collection , Access , INSURANCE , Health insurance , Health disparities , Data collection , Professionals , Quality of life , SUSTAINABILITY , Medical personnel , Health care , Insurance , Interviews , Quality of life , Caregivers , Quality of care , Tracheostomy , Patients , Medical personnel , SUSTAINABILITY , Reimbursement , Medical electronics , Airway management , SUSTAINABILITY , Policy making , Government agencies , Support services , Health care , Insurance coverage , Medical supplies , Inequality , SUSTAINABILITY , Publishing , Emergency services , Children , Tracheotomy , Home nursing , SUSTAINABILITY , Quality of life , Social services , Caregivers , Research projects , Health insurance , SUSTAINABILITY , Government agencies , Medical equipment , Data collection , Medical research , Affordability , Health services , Medical materials , Complex patients , Emergency services , Medical devices , Support services , Social services , Government agencies , Patients , Challenges , SUSTAINABILITY , Tracheotomy , Social services , SUSTAINABILITY , Health services , Ostomy , Social services , Medical personnel , Pediatrics , Patients , Economic development , PSYCHOLOGY , United States--US , Virginia , California , Social</t>
  </si>
  <si>
    <t>3086149090</t>
  </si>
  <si>
    <t xml:space="preserve"> University of Castilla-La Mancha, Faculty of Social Work, Castilla-La Mancha, Spain (GRID:grid.8048.4) (ISNI:0000 0001 2194 2329) , University of Castilla-La Mancha, Faculty of Social Work, Castilla-La Mancha, Spain (GRID:grid.8048.4) (ISNI:0000 0001 2194 2329) , University of Castilla-La Mancha, Department of Psychology, Castilla-La Mancha, Spain (GRID:grid.8048.4) (ISNI:0000 0001 2194 2329)</t>
  </si>
  <si>
    <t xml:space="preserve"> © The Author(s) 2022. This work is published under http://creativecommons.org/licenses/by/4.0/ (the “License”). Notwithstanding the ProQuest Terms and Conditions, you may use this content in accordance with the terms of the License.</t>
  </si>
  <si>
    <t xml:space="preserve"> 2022-09-06</t>
  </si>
  <si>
    <t xml:space="preserve"> Aug 2024</t>
  </si>
  <si>
    <t>0738-0151</t>
  </si>
  <si>
    <t xml:space="preserve"> 617-631</t>
  </si>
  <si>
    <t>Aug 2024</t>
  </si>
  <si>
    <t>Child &amp; Adolescent Social Work Journal</t>
  </si>
  <si>
    <t>41</t>
  </si>
  <si>
    <t xml:space="preserve"> 2022-08-23 (Registration) , 2022-08-22 (Accepted)</t>
  </si>
  <si>
    <t xml:space="preserve"> 617</t>
  </si>
  <si>
    <t xml:space="preserve"> Victims , Intervention , Intervention , Victimization , Secondary schools , Secondary schools , Urban areas , Rural schools , Bullying , Secondary education , Social services , Rural areas , Rural areas , Secondary education , PSYCHOLOGY , EDUCATION , Psychological distress , Secondary school students , Rural communities , Social services , Rural areas , Urban areas , Victimization , Bullying , Psychological distress , Rural schools , Secondary Education , Rural Schools , High School Students , Adolescents , Urban Schools , Urban Areas , Bullying</t>
  </si>
  <si>
    <t>3086411115</t>
  </si>
  <si>
    <t xml:space="preserve"> Tianjin University of Technology, China , Tianjin University of Technology, China , University of Houston, USA , University of Houston, USA</t>
  </si>
  <si>
    <t xml:space="preserve"> Jul 2024</t>
  </si>
  <si>
    <t>0020-8728</t>
  </si>
  <si>
    <t xml:space="preserve"> 1030-1044</t>
  </si>
  <si>
    <t xml:space="preserve"> London</t>
  </si>
  <si>
    <t>Jul 2024</t>
  </si>
  <si>
    <t>International Social Work</t>
  </si>
  <si>
    <t>67</t>
  </si>
  <si>
    <t xml:space="preserve"> 1030</t>
  </si>
  <si>
    <t xml:space="preserve"> Factor analysis , Religion , Transformation , Leisure , Leisure , Social workers , Social values , Social services , Population policy , Social workers , Values , Politics , Social services , Social programs</t>
  </si>
  <si>
    <t>3065153953</t>
  </si>
  <si>
    <t xml:space="preserve"> Department of Social Work, Stockholm University, Stockholm, Sweden , Department of Social Work, Stockholm University, Stockholm, Sweden</t>
  </si>
  <si>
    <t xml:space="preserve"> © 2023. This article is published under http://creativecommons.org/licenses/by-nc-nd/4.0/ (the “License”). Notwithstanding the ProQuest Terms and Conditions, you may use this content in accordance with the terms of the License.</t>
  </si>
  <si>
    <t xml:space="preserve"> 2023-09-21</t>
  </si>
  <si>
    <t>1369-6866</t>
  </si>
  <si>
    <t xml:space="preserve"> 647-658</t>
  </si>
  <si>
    <t>International Journal of Social Welfare</t>
  </si>
  <si>
    <t>33</t>
  </si>
  <si>
    <t xml:space="preserve"> 2023-04-17 (Received) , 2023-09-07 (Accepted)</t>
  </si>
  <si>
    <t xml:space="preserve"> 647</t>
  </si>
  <si>
    <t xml:space="preserve"> Welfare benefits , Country of birth , Social services , Automation , Social services , Applicants , Automation , Public administration , Technology , Efficiency</t>
  </si>
  <si>
    <t>3064336265</t>
  </si>
  <si>
    <t xml:space="preserve"> School of Social Science, The University of Queensland, Brisbane email: p.henman@uq.edu.au , Digital Media Research Centre, Queensland University of Technology, Brisbane email: dan.dai@hdr.qut.edu.au , The Hopkins Centre, Griffith University, Brisbane email: s.borg@griffith.edu.au e.hummell@griffith.edu.au michele.foster@griffith.edu.au , The Hopkins Centre, Griffith University, Brisbane email: s.borg@griffith.edu.au e.hummell@griffith.edu.au michele.foster@griffith.edu.au , The Hopkins Centre, Griffith University, Brisbane email: s.borg@griffith.edu.au e.hummell@griffith.edu.au michele.foster@griffith.edu.au , Social Policy Research Centre, University of New South Wales, Sydney email: karen.fisher@unsw.edu.au</t>
  </si>
  <si>
    <t xml:space="preserve"> © The Author(s), 2022. Published by Cambridge University Press. This work is licensed under the Creative Commons Attribution License This is an Open Access article, distributed under the terms of the Creative Commons Attribution licence (https://creativecommons.org/licenses/by/4.0/), which permits unrestricted re-use, distribution, and reproduction in any medium, provided the original work is properly cited. (the “License”).  Notwithstanding the ProQuest Terms and Conditions, you may use this content in accordance with the terms of the License.</t>
  </si>
  <si>
    <t xml:space="preserve"> 2022-08-12</t>
  </si>
  <si>
    <t xml:space="preserve"> 829-853</t>
  </si>
  <si>
    <t xml:space="preserve"> 2021-09-03 (Received) , 2022-06-06 (Revised) , 2022-07-01 (Accepted)</t>
  </si>
  <si>
    <t xml:space="preserve"> 829</t>
  </si>
  <si>
    <t xml:space="preserve"> Internet , PSYCHOLOGY , PSYCHOLOGY , Brokerage , Websites , Mass media effects , Funding , Internet , Government agencies , Social services delivery , Mapping , OPERATIONS , Internet , Social services , Government agencies , INSURANCE , Networks , Marketing , Organizations , Social policy , ECONOMICS , Public services , Social networks , Websites , Social media , Mass media effects , Social media , Disability , PSYCHOLOGY , Advocacy , Insurance , Disability insurance , Social services delivery , Organizations , Electronic government , Design , Marketing , Coordination , Access to information , Social media , Marketing , Network analysis , Network analysis , Disability , Digital technology , Coordination , Websites , Government agencies , Australia</t>
  </si>
  <si>
    <t>3072426736</t>
  </si>
  <si>
    <t xml:space="preserve"> Caring Futures Institute, College of Nursing and Health Sciences, Flinders University, Adelaide, South Australia, Australia , Centre for Social Impact, College of Business, Government and Law, Flinders University, Adelaide, South Australia, Australia , Caring Futures Institute, College of Nursing and Health Sciences, Flinders University, Adelaide, South Australia, Australia; Centre for Social Impact, College of Business, Government and Law, Flinders University, Adelaide, South Australia, Australia , Caring Futures Institute, College of Nursing and Health Sciences, Flinders University, Adelaide, South Australia, Australia , Caring Futures Institute, College of Nursing and Health Sciences, Flinders University, Adelaide, South Australia, Australia , Caring Futures Institute, College of Nursing and Health Sciences, Flinders University, Adelaide, South Australia, Australia , Caring Futures Institute, College of Nursing and Health Sciences, Flinders University, Adelaide, South Australia, Australia , Caring Futures Institute, College of Nursing and Health Sciences, Flinders University, Adelaide, South Australia, Australia , Centre for Social Impact, College of Business, Government and Law, Flinders University, Adelaide, South Australia, Australia</t>
  </si>
  <si>
    <t xml:space="preserve"> © 2024. This work is published under http://creativecommons.org/licenses/by/4.0/ (the “License”).  Notwithstanding the ProQuest Terms and Conditions, you may use this content in accordance with the terms of the License.</t>
  </si>
  <si>
    <t xml:space="preserve"> 2024-05-24</t>
  </si>
  <si>
    <t xml:space="preserve"> Jun 2024</t>
  </si>
  <si>
    <t>Jun 2024</t>
  </si>
  <si>
    <t xml:space="preserve"> 2024-03-26 (manuscriptRevised) , 2024-05-24 (publishedOnlineFinalForm) , 2024-02-15 (manuscriptReceived) , 2024-05-09 (manuscriptAccepted)</t>
  </si>
  <si>
    <t xml:space="preserve"> Social isolation , Committees , SUSTAINABILITY , Local government , Intervention , Intervention , PSYCHOLOGY , Healthy food , Social systems , Needs , Health services , Case studies , HUMANRESOURCES , Recruitment , Regions , Project design , Employment , Prescribing , Housing , Case studies , PSYCHOLOGY , Community services , Co-design , Housing , Social services , Workshops , SUSTAINABILITY , Social isolation , Data analysis , Stakeholders , Co-design , Health care , SUSTAINABILITY , Well being , Recruitment , Medical referrals , OPERATIONS , Workshops , Case studies , Social services , FINANCE , Social interactions , Employment , Community services , Local government , Local government , PSYCHOLOGY , SUSTAINABILITY , Australia , Social</t>
  </si>
  <si>
    <t>3065507102</t>
  </si>
  <si>
    <t xml:space="preserve"> University of California, San Diego, USA (GRID:grid.266100.3) (ISNI:0000 0001 2107 4242) , University of Washington, Seattle, USA (GRID:grid.34477.33) (ISNI:0000 0001 2298 6657) , University of Toronto, Toronto, Canada (GRID:grid.17063.33) (ISNI:0000 0001 2157 2938) , University of Washington, Seattle, USA (GRID:grid.34477.33) (ISNI:0000 0001 2298 6657) , National AIDS Control Council (NACC), Nairobi, Kenya (GRID:grid.475468.c) , University of Washington, Seattle, USA (GRID:grid.34477.33) (ISNI:0000 0001 2298 6657) , University of Washington, Seattle, USA (GRID:grid.34477.33) (ISNI:0000 0001 2298 6657) , University of Washington, Seattle, USA (GRID:grid.34477.33) (ISNI:0000 0001 2298 6657) , Brigham &amp; Women’s Hospital, Department of Medicine, Boston, USA (GRID:grid.62560.37) (ISNI:0000 0004 0378 8294) , University of Washington, Seattle, USA (GRID:grid.34477.33) (ISNI:0000 0001 2298 6657); Fred Hutchinson Cancer Research Center, Vaccine and Infectious Disease Division, Seattle, USA (GRID:grid.270240.3) (ISNI:0000 0001 2180 1622) , University of Washington, Seattle, USA (GRID:grid.34477.33) (ISNI:0000 0001 2298 6657) , University of Washington, Seattle, USA (GRID:grid.34477.33) (ISNI:0000 0001 2298 6657)</t>
  </si>
  <si>
    <t xml:space="preserve"> © The Author(s) 2024. This work is published under http://creativecommons.org/licenses/by/4.0/ (the “License”). Notwithstanding the ProQuest Terms and Conditions, you may use this content in accordance with the terms of the License.</t>
  </si>
  <si>
    <t xml:space="preserve"> 2024-03-16</t>
  </si>
  <si>
    <t>1090-7165</t>
  </si>
  <si>
    <t>6</t>
  </si>
  <si>
    <t xml:space="preserve"> 1822-1833</t>
  </si>
  <si>
    <t>AIDS and Behavior</t>
  </si>
  <si>
    <t>28</t>
  </si>
  <si>
    <t xml:space="preserve"> 2024-01-22 (Registration) , 2024-01-22 (Accepted)</t>
  </si>
  <si>
    <t xml:space="preserve"> 1822</t>
  </si>
  <si>
    <t xml:space="preserve"> SUSTAINABILITY , Mental health services , Mental health , Public health , Public health , Disease control , Mental health , Coping strategies , SUSTAINABILITY , Health care industry , COVID-19 , COVID-19 , SUSTAINABILITY , Pandemics , Health care , Social isolation , Social services , Health care , Social support , Unemployment , Human immunodeficiency virus--HIV , Stress , Human immunodeficiency virus--HIV , Social services , Health needs , Public health , SUSTAINABILITY , Social interactions , SUSTAINABILITY , Pandemics , SUSTAINABILITY , PSYCHOLOGY , PSYCHOLOGY , SUSTAINABILITY , Social</t>
  </si>
  <si>
    <t>3061540441</t>
  </si>
  <si>
    <t xml:space="preserve"> Addis Ababa University, Department of Geography and Environmental Studies, College of Social Science, Addis Ababa, Ethiopia (GRID:grid.7123.7) (ISNI:0000 0001 1250 5688) , Addis Ababa University, Department of Geography and Environmental Studies, College of Social Science, Addis Ababa, Ethiopia (GRID:grid.7123.7) (ISNI:0000 0001 1250 5688)</t>
  </si>
  <si>
    <t xml:space="preserve"> © The Author(s), under exclusive licence to Springer Nature Switzerland AG 2022. Springer Nature or its licensor (e.g. a society or other partner) holds exclusive rights to this article under a publishing agreement with the author(s) or other rightsholder(s); author self-archiving of the accepted manuscript version of this article is solely governed by the terms of such publishing agreement and applicable law.</t>
  </si>
  <si>
    <t xml:space="preserve"> 2022-11-26</t>
  </si>
  <si>
    <t>2</t>
  </si>
  <si>
    <t xml:space="preserve"> 175-187</t>
  </si>
  <si>
    <t xml:space="preserve"> Heidelberg</t>
  </si>
  <si>
    <t>Global Social Welfare</t>
  </si>
  <si>
    <t>11</t>
  </si>
  <si>
    <t xml:space="preserve"> 2022-11-14 (Registration) , 2022-11-13 (Accepted)</t>
  </si>
  <si>
    <t xml:space="preserve"> 175</t>
  </si>
  <si>
    <t xml:space="preserve"> Enrollments , Regression analysis , Displaced persons , Health services , Marginality , Emotional abuse , Empowerment , Regions , Homeless people , Social function , Trauma , Discrimination , Internal migration , Enrollments , Civil war , Social networks , Ethnic groups , Towns , Psychological distress , Leadership , Borders , Health education , Ethnic relations , Social services , Data collection , Community organizations , Conflict , Low income groups , Data collection , Ethiopia</t>
  </si>
  <si>
    <t>3059657324</t>
  </si>
  <si>
    <t xml:space="preserve"> Midlands State University, Department of Community Studies, Gweru, Zimbabwe (GRID:grid.442709.c) (ISNI:0000 0000 9894 9740) , Midlands State University, School of Social Work, Harare, Zimbabwe (GRID:grid.442709.c) (ISNI:0000 0000 9894 9740); University of Johannesburg, Department of Social work, Johannesburg, South Africa (GRID:grid.412988.e) (ISNI:0000 0001 0109 131X) , Midlands State University, Department of Community Studies, Gweru, Zimbabwe (GRID:grid.442709.c) (ISNI:0000 0000 9894 9740) , Midlands State University, Department of Media, Communication, Film and Theatre, Zvishavane, Zimbabwe (GRID:grid.442709.c) (ISNI:0000 0000 9894 9740); University of Witwatersrand, Centre for Diversity Studies, Johannesburg, South Africa (GRID:grid.11951.3d) (ISNI:0000 0004 1937 1135)</t>
  </si>
  <si>
    <t xml:space="preserve"> © The Author(s), under exclusive licence to Springer Nature Switzerland AG 2024. corrected publication 2024. Springer Nature or its licensor (e.g. a society or other partner) holds exclusive rights to this article under a publishing agreement with the author(s) or other rightsholder(s); author self-archiving of the accepted manuscript version of this article is solely governed by the terms of such publishing agreement and applicable law.</t>
  </si>
  <si>
    <t xml:space="preserve"> 2024-02-09</t>
  </si>
  <si>
    <t xml:space="preserve"> 290-303</t>
  </si>
  <si>
    <t xml:space="preserve"> Cham</t>
  </si>
  <si>
    <t>Journal of Human Rights and Social Work</t>
  </si>
  <si>
    <t xml:space="preserve"> 2023-11-13 (Registration) , 2023-11-12 (Accepted)</t>
  </si>
  <si>
    <t xml:space="preserve"> 290</t>
  </si>
  <si>
    <t xml:space="preserve"> Women , People with disabilities , Health services , Marginality , PSYCHOLOGY , Pandemics , PSYCHOLOGY , Nongovernmental organizations--NGOs , Social services delivery , Social classes , Social inequality , Health education , Case studies , PSYCHOLOGY , COVID-19 , Gender-based violence , Low income groups , PSYCHOLOGY , PSYCHOLOGY , Pandemics , Access , COVID-19</t>
  </si>
  <si>
    <t>3062783768</t>
  </si>
  <si>
    <t xml:space="preserve"> Department of Language and Literature, Norwegian University of Science and Technology, Trondheim, Norway , Department of Language and Literature, Norwegian University of Science and Technology, Trondheim, Norway</t>
  </si>
  <si>
    <t xml:space="preserve"> © 2023 The Author(s). Published by Informa UK Limited, trading as Taylor &amp; Francis Group. This work is licensed under the Creative Commons Attribution License http://creativecommons.org/licenses/by/4.0/ (the “License”).  Notwithstanding the ProQuest Terms and Conditions, you may use this content in accordance with the terms of the License.</t>
  </si>
  <si>
    <t xml:space="preserve"> May 2024</t>
  </si>
  <si>
    <t>2156-857X</t>
  </si>
  <si>
    <t xml:space="preserve"> 222-235</t>
  </si>
  <si>
    <t>May 2024</t>
  </si>
  <si>
    <t>Nordic Social Work Research</t>
  </si>
  <si>
    <t>14</t>
  </si>
  <si>
    <t xml:space="preserve"> 2022-10-02 (Received) , 2023-05-23 (Accepted)</t>
  </si>
  <si>
    <t xml:space="preserve"> 222</t>
  </si>
  <si>
    <t xml:space="preserve"> Social work , Discourse analysis , Social services , Welfare policy , Decision making , Participation , Clients , Frame analysis , Employability , Counseling , Job training , Welfare services</t>
  </si>
  <si>
    <t>3108397609</t>
  </si>
  <si>
    <t xml:space="preserve"> Copyright Societa Editrice il Mulino Apr 2024</t>
  </si>
  <si>
    <t xml:space="preserve"> Apr 2024</t>
  </si>
  <si>
    <t>0392-2278</t>
  </si>
  <si>
    <t>1</t>
  </si>
  <si>
    <t xml:space="preserve"> Bologna</t>
  </si>
  <si>
    <t>Apr 2024</t>
  </si>
  <si>
    <t>Autonomie Locali e Servizi Sociali</t>
  </si>
  <si>
    <t>47</t>
  </si>
  <si>
    <t xml:space="preserve"> 183</t>
  </si>
  <si>
    <t xml:space="preserve"> Social services , Social work , Marginality , Qualitative research , Minority groups , Social workers</t>
  </si>
  <si>
    <t>3056236697</t>
  </si>
  <si>
    <t xml:space="preserve"> Royal Bafokeng Nation (RBN), Rustenburg, North-West, South Africa , Faculty of Health Sciences, COMPRES (Community Psychosocial Research), CCYC (Centre for Child, Youth and Family Studies), North-West University, Potchefstroom, South Africa</t>
  </si>
  <si>
    <t xml:space="preserve"> Copyright Blackwell Publishing Ltd. Apr 2024</t>
  </si>
  <si>
    <t>0194-472X</t>
  </si>
  <si>
    <t xml:space="preserve"> 407-433</t>
  </si>
  <si>
    <t xml:space="preserve"> Hoboken</t>
  </si>
  <si>
    <t>Journal of Marital and Family Therapy</t>
  </si>
  <si>
    <t>50</t>
  </si>
  <si>
    <t xml:space="preserve"> 407</t>
  </si>
  <si>
    <t xml:space="preserve"> EDUCATION , PSYCHOLOGY , Marriage customs , Divorce , Divorce , Couples , Family relations , PSYCHOLOGY , Black people , Teaching , Curricula , Quality , Quality , PSYCHOLOGY , HUMANRESOURCES , Prevention programs , Teaching , PSYCHOLOGY , Pilot projects , Interpersonal relations , Marriage , Social services , Educational programs , Interpersonal relations , Black people , Gratitude , Social services , Educational programs , Family Involvement , Enrichment , Social Development , Social Services , Communication (Thought Transfer) , Social Support Groups , Interviews , Socialization , Governance , South Africa , Enrichment Activities , Divorce , Community Relations , Community Development , Family Relationship , Resistance (Psychology) , Teaching Methods , Learning Theories , Marriage , Group Activities , Conflict Resolution , Leaders , Stress Management , Bafokeng Nation</t>
  </si>
  <si>
    <t>3046457240</t>
  </si>
  <si>
    <t xml:space="preserve"> Connected Care, University Health Network, Toronto, Canada , Connected Care, University Health Network, Toronto, Canada , Connected Care, University Health Network, Toronto, Canada , Connected Care, University Health Network, Toronto, Canada , Connected Care, University Health Network, Toronto, Canada , Connected Care, University Health Network, Toronto, Canada</t>
  </si>
  <si>
    <t xml:space="preserve"> World Health Organization</t>
  </si>
  <si>
    <t xml:space="preserve"> 2024-04-18</t>
  </si>
  <si>
    <t>1476-9018</t>
  </si>
  <si>
    <t xml:space="preserve"> 213-220</t>
  </si>
  <si>
    <t>Journal of Integrated Care</t>
  </si>
  <si>
    <t>32</t>
  </si>
  <si>
    <t xml:space="preserve"> 2024-01-07 (Received) , 2024-02-19 (Revised) , 2024-03-09 (Accepted)</t>
  </si>
  <si>
    <t xml:space="preserve"> 213</t>
  </si>
  <si>
    <t xml:space="preserve"> Health care access , COVID-19 vaccines , Transplants &amp; implants , Severe acute respiratory syndrome coronavirus 2 , Patients , Chronic illnesses , Health status , Integrated care , Respiratory syncytial virus , Disease prevention , Quality of care , Acute services , Social services , Access , Drug dosages , Infrastructure , Patients , Cost analysis , Clinics , Clinics , COVID-19 , Pandemics , Centralization , Public health , High risk , Community health care , Pandemics , Integrated approach , Interdisciplinary aspects , Stem cells , Partnerships , Health services , Clinics , COVID-19 , Organizational effectiveness , Community , Health care expenditures , Social services delivery , Quality of care , Patients , Patient-centered care , Canada</t>
  </si>
  <si>
    <t>3046343934</t>
  </si>
  <si>
    <t xml:space="preserve"> School of Rehabilitation Sciences, CanChild, McMaster University, Hamilton, Ontario, Canada , School of Rehabilitation Sciences, McMaster University, Hamilton, Ontario, Canada , Ahousaht First Nation, Ahousat, British Colombia, Canada; Indigenous Project Coordinator, School of Medicine, Toronto Metropolitan University, Toronto, Ontario, Canada , Health Research Methods, Evidence, and Impact (Health Policy), McMaster University, Hamilton, Ontario, Canada , School of Rehabilitation Sciences, CanChild, McMaster University, Hamilton, Ontario, Canada , School of Rehabilitation Sciences, McMaster University, Hamilton, Ontario, Canada , Global Health, McMaster University, Hamilton, Ontario, Canada , Health Research Methods, Evidence, and Impact (Health Policy), McMaster University, Hamilton, Ontario, Canada , School of Social Work and Indigenous Studies Department, McMaster University; Algonquin/Mohawk, Member of the Six Nations of the Grand River, Canada , Health Policy and Management, DeGroote School of Business, McMaster University, Hamilton, Ontario, Canada , McMaster University, Hamilton, Canada</t>
  </si>
  <si>
    <t xml:space="preserve"> 2024-04-03</t>
  </si>
  <si>
    <t xml:space="preserve"> 2024-01-26 (manuscriptRevised) , 2024-04-03 (publishedOnlineFinalForm) , 2023-12-06 (manuscriptReceived) , 2024-03-18 (manuscriptAccepted)</t>
  </si>
  <si>
    <t xml:space="preserve"> SUSTAINABILITY , Small groups , Experts , Teams , PSYCHOLOGY , Health services , Trainees , SUSTAINABILITY , Prototypes , Worldview , SUSTAINABILITY , Prototypes , Researchers , Caregivers , Experience , Co-design , Teams , Design , Authorship , SUSTAINABILITY , Social services , PSYCHOLOGY , Cross cutting , Descriptions , Prototypes , Authorship , Vision , Transformation , SUSTAINABILITY , SUSTAINABILITY , Worldview , EDUCATION , Prototyping , Caregivers , Social services , Caregivers , Groups , PSYCHOLOGY , Social</t>
  </si>
  <si>
    <t>3035350012</t>
  </si>
  <si>
    <t xml:space="preserve"> University of Victoria, School of Social Work, Victoria, Canada (GRID:grid.143640.4) (ISNI:0000 0004 1936 9465) , University of Victoria, School of Public Health and Social Policy, Victoria, Canada (GRID:grid.143640.4) (ISNI:0000 0004 1936 9465) , University of Victoria, School of Public Health and Social Policy, Victoria, Canada (GRID:grid.143640.4) (ISNI:0000 0004 1936 9465) , University of Victoria, School of Public Health and Social Policy, Victoria, Canada (GRID:grid.143640.4) (ISNI:0000 0004 1936 9465); University of Toronto, Dalla Lana School of Public Health, Toronto, Canada (GRID:grid.17063.33) (ISNI:0000 0001 2157 2938); Li Ka Shing Knowledge Institute, St. Michael’s Hospital, Well Living House, Unity Health Toronto, Toronto, Canada (GRID:grid.415502.7)</t>
  </si>
  <si>
    <t xml:space="preserve"> 2024-01-17</t>
  </si>
  <si>
    <t>0008-4263</t>
  </si>
  <si>
    <t xml:space="preserve"> 199-208</t>
  </si>
  <si>
    <t xml:space="preserve"> Ottawa</t>
  </si>
  <si>
    <t>Canadian Journal of Public Health</t>
  </si>
  <si>
    <t>115</t>
  </si>
  <si>
    <t xml:space="preserve"> 2023-12-06 (Registration) , 2022-03-10 (Received) , 2023-12-05 (Accepted)</t>
  </si>
  <si>
    <t xml:space="preserve"> 199</t>
  </si>
  <si>
    <t xml:space="preserve"> SUSTAINABILITY , Women , Gender , Social services , Health services , Conversation , SUSTAINABILITY , PSYCHOLOGY , Two-Spirit , Social services , SUSTAINABILITY , Gender , COVID-19 , COVID-19 , SUSTAINABILITY , SUSTAINABILITY , Economic impact , Pandemics , Two-Spirit , PSYCHOLOGY , Pandemics , SUSTAINABILITY , Canada , Social</t>
  </si>
  <si>
    <t>2999702266</t>
  </si>
  <si>
    <t xml:space="preserve"> Copyright American Public Health Association Apr 2024</t>
  </si>
  <si>
    <t>0090-0036</t>
  </si>
  <si>
    <t xml:space="preserve"> 387-397</t>
  </si>
  <si>
    <t xml:space="preserve"> Washington</t>
  </si>
  <si>
    <t>American Journal of Public Health</t>
  </si>
  <si>
    <t>114</t>
  </si>
  <si>
    <t xml:space="preserve"> 51921 Libraries and Archives</t>
  </si>
  <si>
    <t xml:space="preserve"> 387</t>
  </si>
  <si>
    <t xml:space="preserve"> Victims , Public health , Injury prevention , Injuries , Gun violence , Law enforcement , Health services , Injuries , Victims , Public health , Injuries , PSYCHOLOGY , Social response , PSYCHOLOGY , Mental health services , PSYCHOLOGY , Health behavior , SUSTAINABILITY , SUSTAINABILITY , Racial differences , Police , Archives &amp; records , Public health , Well being , SUSTAINABILITY , Social services , Deadly force , Mortality rates , SUSTAINABILITY , Archives &amp; records , Social services , SUSTAINABILITY , Gun violence , Police shootings , Health needs , Public health , Social services , PSYCHOLOGY , SUSTAINABILITY , Gun violence , SUSTAINABILITY , PSYCHOLOGY , Police , SUSTAINABILITY , Injury analysis , Police , United States--US , Social</t>
  </si>
  <si>
    <t>2957094633</t>
  </si>
  <si>
    <t xml:space="preserve"> Laboratoire d’Anthropologie Sociale et Culturelle, Faculté des Sciences Sociales, Université de Liège, Place des orateurs, 3 - B.31, B - 4000 Liège, Belgium email: sandreetta@uliege.be , Institute of Social Work, HES-SO University of Applied Sciences and Arts Western Switzerland, Sierre and nccr - On the Move, Switzerland email: lisa.borrelli@hevs.ch</t>
  </si>
  <si>
    <t xml:space="preserve"> © The Author(s), 2022. Published by Cambridge University Press</t>
  </si>
  <si>
    <t xml:space="preserve"> 2022-03-28</t>
  </si>
  <si>
    <t xml:space="preserve"> 329-347</t>
  </si>
  <si>
    <t xml:space="preserve"> 2021-04-18 (Received) , 2022-01-18 (Revised) , 2022-02-03 (Accepted)</t>
  </si>
  <si>
    <t xml:space="preserve"> 329</t>
  </si>
  <si>
    <t xml:space="preserve"> Public policy , Databases , Marginality , Biometrics , Bureaucracy , Governance , Social workers , Social workers , Noncitizens , Noncitizens , Welfare , Welfare recipients , Ethnography , Immigration policy , Social policy , Public policy , Welfare recipients , Social policy , Migration , Bureaucracy , Migration , Civil service , Welfare recipients , Welfare services , Marginality , Noncitizens , Social workers , Bureaucrats , Noncitizens , Social policy , Bureaucracy , Policy implementation , Immigration policy , Policy implementation , Migration , Governance , Social policy , Digital technology , Migration , Policy implementation , Europe , Switzerland , Belgium</t>
  </si>
  <si>
    <t>2925818739</t>
  </si>
  <si>
    <t xml:space="preserve"> Research Unit of Health Sciences and Technology, Faculty of Medicine, University of Oulu, Oulu, Finland , Research Unit of Health Sciences and Technology, Faculty of Medicine, University of Oulu, Oulu, Finland , Faculty of Social Sciences, Health Sciences, Nursing Science, Tampere University, Tampere, Finland , Northern Finland Birth Cohorts, Arctic Biobank, Infrastructure for Population Studies, Faculty of Medicine, University of Oulu, Oulu, Finland , Research Unit of Health Sciences and Technology, Faculty of Medicine, University of Oulu, Oulu, Finland</t>
  </si>
  <si>
    <t xml:space="preserve"> © 2023. This article is published under http://creativecommons.org/licenses/by/4.0/ (the “License”). Notwithstanding the ProQuest Terms and Conditions, you may use this content in accordance with the terms of the License.</t>
  </si>
  <si>
    <t xml:space="preserve"> 2023-08-14</t>
  </si>
  <si>
    <t xml:space="preserve"> Mar 2024</t>
  </si>
  <si>
    <t>0283-9318</t>
  </si>
  <si>
    <t xml:space="preserve"> 210-219</t>
  </si>
  <si>
    <t>Mar 2024</t>
  </si>
  <si>
    <t>Scandinavian Journal of Caring Sciences</t>
  </si>
  <si>
    <t>38</t>
  </si>
  <si>
    <t xml:space="preserve"> 2023-06-29 (Revised) , 2023-04-16 (Received) , 2023-07-29 (Accepted)</t>
  </si>
  <si>
    <t xml:space="preserve"> 210</t>
  </si>
  <si>
    <t xml:space="preserve"> Social services , Health care , Equality , Equality , Health services , Work , Social services , Management , Employees , Absorption</t>
  </si>
  <si>
    <t>2923206831</t>
  </si>
  <si>
    <t xml:space="preserve"> Department of Sociology, Trent University Otonabee College, Peterborough, Canada , Epidemiology, McGill University, Montreal, Canada , Powered by Data, Montreal, Canada , Ajah, Montreal, Canada</t>
  </si>
  <si>
    <t xml:space="preserve"> © 2023 Informa UK Limited, trading as Taylor &amp; Francis Group</t>
  </si>
  <si>
    <t>1369-118X</t>
  </si>
  <si>
    <t xml:space="preserve"> 203-222</t>
  </si>
  <si>
    <t>Information, Communication &amp; Society</t>
  </si>
  <si>
    <t xml:space="preserve"> 2022-03-31 (Received) , 2023-03-06 (Accepted)</t>
  </si>
  <si>
    <t xml:space="preserve"> 203</t>
  </si>
  <si>
    <t xml:space="preserve"> Ethnography , Public sector , Information management , Mapping , Child welfare , Governance , Mapping , Clinical governance , Child welfare , Leaving care , Child welfare , Social services , ECONOMICS , Best interests , Social welfare , Well being , Clinical medicine , Social services , Youth , Digitization , Children , Social services delivery , Public sector , Social welfare , Technology policy , Protection , Information management , Information management , Canada , Ontario Canada</t>
  </si>
  <si>
    <t>3031506396</t>
  </si>
  <si>
    <t xml:space="preserve"> DISSE, Sapienza University of Rome, Roma, Italy , Social Work Department, Federal University of Pernambuco, Recife, Brazil</t>
  </si>
  <si>
    <t xml:space="preserve"> 2024-03-07</t>
  </si>
  <si>
    <t>0144-333X</t>
  </si>
  <si>
    <t>3/4</t>
  </si>
  <si>
    <t xml:space="preserve"> 370-389</t>
  </si>
  <si>
    <t xml:space="preserve"> Bingley</t>
  </si>
  <si>
    <t>The International Journal of Sociology and Social Policy</t>
  </si>
  <si>
    <t>44</t>
  </si>
  <si>
    <t xml:space="preserve"> 2023-12-04 (Received) , 2024-01-05 (Revised) , 2024-01-05 (Accepted)</t>
  </si>
  <si>
    <t xml:space="preserve"> 370</t>
  </si>
  <si>
    <t xml:space="preserve"> Narratives , Community action , International comparisons , Equipment , Emotions , Inequality , Social workers , Social services delivery , Social networks , Legislation , Ethics , COVID-19 , Research ethics , Occupational roles , Professional practice , Narratives , Migrant workers , Inequality , Social networks , Family work relationship , PSYCHOLOGY , Vulnerability , International comparisons , Pandemics , COVID-19 , Communication skills , Teamwork , Social work , Social services delivery , Proximity , Bureaucracy , HUMANRESOURCES , Professional ethics , PSYCHOLOGY , PSYCHOLOGY , Networking , PSYCHOLOGY , Pandemics , COVID-19 , Health services , Work organization , Social work , Schools , Bureaucracy , EDUCATION , PSYCHOLOGY , Integrated care , Emotions , Social workers , COVID-19 , Work , Legislation , Legislation , Social services , Equipment , International cooperation , Access , Professionals , Emotions , Bureaucracy , Social work theory , Public schools , Pandemics , Social workers , Bureaucrats , Pandemics , Resourcefulness , International comparisons , Bureaucracy , Communication , Research , Communication , Narratives , Theory</t>
  </si>
  <si>
    <t>3093845480</t>
  </si>
  <si>
    <t xml:space="preserve"> Social Work Area, Department of Labour and Social Security Law, Universidad de Cádiz, Jerez de la Frontera (Cádiz), Spain , Department of Social Work, Universidad Complutense de Madrid, Pozuelo de Alarcón (Madrid), Spain , Department of Computer Engineering, Universidad de Cádiz, Puerto Real (Cádiz), Spain , Department of Computer Engineering, Universidad de Cádiz, Puerto Real (Cádiz), Spain</t>
  </si>
  <si>
    <t xml:space="preserve"> © 2022 Informa UK Limited, trading as Taylor &amp; Francis Group</t>
  </si>
  <si>
    <t xml:space="preserve"> Feb 2024</t>
  </si>
  <si>
    <t>0261-5479</t>
  </si>
  <si>
    <t xml:space="preserve"> 203-223</t>
  </si>
  <si>
    <t>Feb 2024</t>
  </si>
  <si>
    <t>Social Work Education</t>
  </si>
  <si>
    <t>43</t>
  </si>
  <si>
    <t xml:space="preserve"> 2021-12-30 (Received) , 2022-08-12 (Accepted)</t>
  </si>
  <si>
    <t xml:space="preserve"> Intervention , Intervention , Teaching , Technology , Undergraduate students , Virtual reality , COVID-19 , Bidirectionality , Property , Social services , Virtual reality , SUSTAINABILITY , Professional practice , Intellectual property , Learning , Simulation , Teaching , Quantitative analysis , COVID-19 , Innovations , Social work theory , SUSTAINABILITY , Work skills , Social services , Technology Acceptance Model , Pandemics , Work skills , Practice based education , Learning , PSYCHOLOGY , Social work education , PSYCHOLOGY , Social work education , Pandemics , Virtual reality</t>
  </si>
  <si>
    <t>2944519660</t>
  </si>
  <si>
    <t xml:space="preserve"> Department of General Nursing Science, School of Nursing and Public Health, Faculty of Health Sciences and Veterinary Medicine, University of Namibia (UNAM), Rundu, Namibia , District Primary Healthcare Office, Oshakati District, Family Health Division, Ministry of Health and Social Services (MoHSS), Oshana Region, Namibia</t>
  </si>
  <si>
    <t xml:space="preserve"> Copyright Women's Health and Action Research Centre Feb 2024</t>
  </si>
  <si>
    <t>1118-4841</t>
  </si>
  <si>
    <t xml:space="preserve"> 73-82</t>
  </si>
  <si>
    <t xml:space="preserve"> Benin City</t>
  </si>
  <si>
    <t>African Journal of Reproductive Health</t>
  </si>
  <si>
    <t xml:space="preserve"> 73</t>
  </si>
  <si>
    <t xml:space="preserve"> PSYCHOLOGY , SUSTAINABILITY , PSYCHOLOGY , Health facilities , SUSTAINABILITY , SUSTAINABILITY , PSYCHOLOGY , Nurses , SUSTAINABILITY , PSYCHOLOGY , SUSTAINABILITY , SUSTAINABILITY , Health planning , SUSTAINABILITY , Health services , Recruitment , SUSTAINABILITY , SUSTAINABILITY , Sexual behavior , Adolescents , SUSTAINABILITY , Adolescents , Reproductive health , Strategies , Participation , Youth , SUSTAINABILITY , Social services , Low income groups , Namibia , Social</t>
  </si>
  <si>
    <t>2931051292</t>
  </si>
  <si>
    <t xml:space="preserve"> Australian Centre for Health Engagement, Evidence and Values (ACHEEV), School of Health and Society, Faculty of the Arts, Social Sciences and Humanities, University of Wollongong, Wollongong, New South Wales, Australia; Australia Health Services Research Institute, University of Wollongong, Wollongong, New South Wales, Australia , Macquarie Law School, Macquarie University, Sydney, New South Wales, Australia , National Institute for Applied Statistics Research Australia, University of Wollongong, Wollongong, New South Wales, Australia , Australian Centre for Health Engagement, Evidence and Values (ACHEEV), School of Health and Society, Faculty of the Arts, Social Sciences and Humanities, University of Wollongong, Wollongong, New South Wales, Australia , Australian Centre for Health Engagement, Evidence and Values (ACHEEV), School of Health and Society, Faculty of the Arts, Social Sciences and Humanities, University of Wollongong, Wollongong, New South Wales, Australia , School of Health and Society, University of Wollongong, Wollongong, New South Wales, Australia , Population Health Research Network, University of Western Australia, Perth, Western Australia, Australia</t>
  </si>
  <si>
    <t xml:space="preserve"> 2024-02-15</t>
  </si>
  <si>
    <t xml:space="preserve"> 2023-09-29 (manuscriptRevised) , 2024-02-15 (publishedOnlineFinalForm) , 2023-05-17 (manuscriptReceived) , 2024-01-23 (manuscriptAccepted)</t>
  </si>
  <si>
    <t xml:space="preserve"> Transparency , Health planning , SUSTAINABILITY , PSYCHOLOGY , Health services , Quality assurance , Discrimination , Clinical trials , PSYCHOLOGY , Clinical research , Legitimacy , PSYCHOLOGY , Health research , Health services , Privacy , Clinical trials , SUSTAINABILITY , Social services , Health services , Quality assurance , Quality control , SUSTAINABILITY , Discrimination , Patients , Social justice , Social services , Focus groups , PSYCHOLOGY , General practice , SUSTAINABILITY , PSYCHOLOGY , Data , Criminal justice , Social services , Privacy , SUSTAINABILITY , Surveys , Polls &amp; surveys , Criminal justice , Privacy , Patients , SUSTAINABILITY , Public participation , Patients , SUSTAINABILITY , Sharing , SUSTAINABILITY , Mixed methods research , Mixed methods research , Public interest , Social</t>
  </si>
  <si>
    <t>2931051232</t>
  </si>
  <si>
    <t xml:space="preserve"> Research Centre of the University of Montreal Hospital Centre, Montréal, Québec, Canada; Centre d'excellence sur le partenariat avec les patients et le public, Montréal, Québec, Canada; Department of Health Policy, Management and Evaluation, School of Public Health, University of Montréal, Montréal, Québec, Canada; Institut national d'excellence en santé et services sociaux (INESSS), Montréal, Québec, Canada , Institut national d'excellence en santé et services sociaux (INESSS), Montréal, Québec, Canada , Research Centre of the University of Montreal Hospital Centre, Montréal, Québec, Canada , Institut national d'excellence en santé et services sociaux (INESSS), Montréal, Québec, Canada , Institut national d'excellence en santé et services sociaux (INESSS), Montréal, Québec, Canada , Institut national d'excellence en santé et services sociaux (INESSS), Montréal, Québec, Canada , Institut national d'excellence en santé et services sociaux (INESSS), Montréal, Québec, Canada , Research Centre of the University of Montreal Hospital Centre, Montréal, Québec, Canada , Centre d'excellence sur le partenariat avec les patients et le public, Montréal, Québec, Canada , Institut national d'excellence en santé et services sociaux (INESSS), Montréal, Québec, Canada</t>
  </si>
  <si>
    <t xml:space="preserve"> 2024-01-05</t>
  </si>
  <si>
    <t xml:space="preserve"> 2023-12-18 (manuscriptRevised) , 2024-01-05 (publishedOnlineFinalForm) , 2023-07-23 (manuscriptReceived) , 2023-12-20 (manuscriptAccepted)</t>
  </si>
  <si>
    <t xml:space="preserve"> Mental health services , Work , PSYCHOLOGY , SUSTAINABILITY , Medical technology , Technology assessment , SUSTAINABILITY , Mental health services , Social services , OPERATIONS , Interviews , Knowledge , Technology assessment , Data analysis , Technology assessment , Technology assessment , Decision making , Medical personnel , Social services , EDUCATION , Decision making , Social services , Medical personnel , PSYCHOLOGY , Debriefing , Medical technology , Patients , Evaluation , PSYCHOLOGY , Decision making , Medical personnel , Canada , Quebec Canada , Social</t>
  </si>
  <si>
    <t>2929302784</t>
  </si>
  <si>
    <t xml:space="preserve"> University of Illinois Chicago, Chicago, USA (GRID:grid.185648.6) (ISNI:0000 0001 2175 0319) , University of Illinois Chicago, Chicago, USA (GRID:grid.185648.6) (ISNI:0000 0001 2175 0319) , Northwestern University, Chicago, USA (GRID:grid.16753.36) (ISNI:0000 0001 2299 3507) , University of Illinois Chicago, Chicago, USA (GRID:grid.185648.6) (ISNI:0000 0001 2175 0319) , University of Chicago, Chicago, USA (GRID:grid.170205.1) (ISNI:0000 0004 1936 7822) , Rush University Medical Center, Chicago, USA (GRID:grid.240684.c) (ISNI:0000 0001 0705 3621) , Loyola University Chicago, Chicago, USA (GRID:grid.164971.c) (ISNI:0000 0001 1089 6558) , Northwestern University, Chicago, USA (GRID:grid.16753.36) (ISNI:0000 0001 2299 3507) , University of Chicago, Chicago, USA (GRID:grid.170205.1) (ISNI:0000 0004 1936 7822) , University of Chicago, Chicago, USA (GRID:grid.170205.1) (ISNI:0000 0004 1936 7822) , Rush University Medical Center, Chicago, USA (GRID:grid.240684.c) (ISNI:0000 0001 0705 3621) , Northwestern University, Chicago, USA (GRID:grid.16753.36) (ISNI:0000 0001 2299 3507) , Northwestern University, Chicago, USA (GRID:grid.16753.36) (ISNI:0000 0001 2299 3507)</t>
  </si>
  <si>
    <t xml:space="preserve"> © The Author(s), under exclusive licence to Springer Science+Business Media, LLC, part of Springer Nature 2023. Springer Nature or its licensor (e.g. a society or other partner) holds exclusive rights to this article under a publishing agreement with the author(s) or other rightsholder(s); author self-archiving of the accepted manuscript version of this article is solely governed by the terms of such publishing agreement and applicable law.</t>
  </si>
  <si>
    <t xml:space="preserve"> 2023-07-12</t>
  </si>
  <si>
    <t>0094-5145</t>
  </si>
  <si>
    <t xml:space="preserve"> 61-69</t>
  </si>
  <si>
    <t>Journal of Community Health</t>
  </si>
  <si>
    <t>49</t>
  </si>
  <si>
    <t xml:space="preserve"> 2023-05-30 (Registration) , 2023-05-29 (Accepted)</t>
  </si>
  <si>
    <t xml:space="preserve"> 61</t>
  </si>
  <si>
    <t xml:space="preserve"> SUSTAINABILITY , Public health , Community structure , SUSTAINABILITY , Health services , Public health , Organizations , SUSTAINABILITY , COVID-19 , Health services , SUSTAINABILITY , PSYCHOLOGY , SUSTAINABILITY , Immunization , Social services , SUSTAINABILITY , Vaccines , Social services delivery , Community participation , Public health , SUSTAINABILITY , COVID-19 vaccines , SUSTAINABILITY , Program evaluation , Community organizations , Social programs , PSYCHOLOGY , Program evaluation , Program implementation , Chicago Illinois , United States--US , Community Organizations , Social Services , Program Evaluation , Program Implementation , COVID-19 , Community Relations , Social</t>
  </si>
  <si>
    <t>2926349048</t>
  </si>
  <si>
    <t xml:space="preserve"> Department of Social Work, Shahjalal University of Science and Technology, Sylhet, Bangladesh , Department of Social Work, Shahjalal University of Science and Technology, Sylhet, Bangladesh</t>
  </si>
  <si>
    <t xml:space="preserve"> Copyright © 2024 John Wiley &amp; Sons Australia, Ltd</t>
  </si>
  <si>
    <t xml:space="preserve"> 2023-12-22</t>
  </si>
  <si>
    <t>1753-1403</t>
  </si>
  <si>
    <t xml:space="preserve"> Richmond</t>
  </si>
  <si>
    <t>Asian Social Work and Policy Review</t>
  </si>
  <si>
    <t xml:space="preserve"> 2023-11-20 (Revised) , 2023-09-02 (Received) , 2023-12-09 (Accepted)</t>
  </si>
  <si>
    <t xml:space="preserve"> Poverty , Mental health services , Intervention , COVID-19 , Social agencies , Qualitative research , Domestic violence , Innovations , Social response , Mental health services , COVID-19 , Domestic violence , Innovations , Intervention , COVID-19 , Social programs , Social services , Social policy , Pandemics , Pandemics , Social agencies , Institutionalism , Community participation , Innovations , Social services , Poverty , Institutionalism , Social services , Social problems , Social policy , Social programs , PSYCHOLOGY , Pandemics , Bangladesh</t>
  </si>
  <si>
    <t>2920385576</t>
  </si>
  <si>
    <t xml:space="preserve"> Intervention , Intervention , Teaching , Technology , Undergraduate students , Virtual reality , COVID-19 , Bidirectionality , Property , Social services , Virtual reality , COVID-19 , Professional practice , Intellectual property , Learning , Simulation , Teaching , Quantitative analysis , COVID-19 , Innovations , Social work theory , Pandemics , Work skills , Social services , Technology Acceptance Model , Pandemics , Work skills , Practice based education , Learning , PSYCHOLOGY , Social work education , PSYCHOLOGY , Social work education , Pandemics , Virtual reality</t>
  </si>
  <si>
    <t>2913077022</t>
  </si>
  <si>
    <t xml:space="preserve"> Kyung Hee University College of Nursing Science, Seoul, Republic of Korea , Kyung Hee University College of Nursing Science, Seoul, Republic of Korea , Kyung Hee University College of Nursing Science, Seoul, Republic of Korea</t>
  </si>
  <si>
    <t xml:space="preserve"> © 2024 John Wiley &amp; Sons Ltd</t>
  </si>
  <si>
    <t xml:space="preserve"> 2023-06-28</t>
  </si>
  <si>
    <t>1356-7500</t>
  </si>
  <si>
    <t xml:space="preserve"> 112-122</t>
  </si>
  <si>
    <t>Child &amp; Family Social Work</t>
  </si>
  <si>
    <t>29</t>
  </si>
  <si>
    <t xml:space="preserve"> 2023-04-05 (Revised) , 2022-05-20 (Received) , 2023-06-03 (Accepted)</t>
  </si>
  <si>
    <t xml:space="preserve"> 112</t>
  </si>
  <si>
    <t xml:space="preserve"> Satisfaction , Families &amp; family life , Special education , EDUCATION , Information needs , PSYCHOLOGY , Child development , PSYCHOLOGY , Parental satisfaction , Children with disabilities , Information society , Social services , Access , Inappropriateness , Educational attainment , Parents &amp; parenting , Children , Rehabilitation , Rehabilitation , Social services , Access to information , Information technology , Communication , Special education , Information technology , Alternative approaches , Parents &amp; parenting , Access , Communications technology , Mixed methods research , Social Services , Communication (Thought Transfer) , Family (Sociological Unit) , Parents</t>
  </si>
  <si>
    <t>2908204778</t>
  </si>
  <si>
    <t xml:space="preserve"> Department of Sociology, Eötvös Loránd University (ELTE), Budapest, Hungary, and Assistant Professor, Department of Development Studies, Bangladesh University of Professionals (BUP), Dhaka, Bangladesh , Department of Social Work, Shahjalal University of Science and Technology, Sylhet, Bangladesh , Part-time lecturer at AIMS Academy, Sylhet, Bangladesh , Community Mobilizer, Jagorani Chakra Foundation, Sylhet, Bangladesh , Department of Public Administration, Bangladesh University of Professionals (BUP), Dhaka, Bangladesh</t>
  </si>
  <si>
    <t xml:space="preserve"> © 2023 Taylor &amp; Francis Group, LLC</t>
  </si>
  <si>
    <t>0148-8376</t>
  </si>
  <si>
    <t xml:space="preserve"> 138-156</t>
  </si>
  <si>
    <t>Journal of Social Service Research</t>
  </si>
  <si>
    <t xml:space="preserve"> 138</t>
  </si>
  <si>
    <t xml:space="preserve"> PSYCHOLOGY , Healthy food , Health services , Collaboration , Voluntary organizations , Child abuse &amp; neglect , Child abuse &amp; neglect , Child welfare , Homeless people , Emergency services , COVID-19 , Abused children , Child welfare , Social services , Hunger , COVID-19 , Sexual abuse , Health care , Social networks , Homeless people , COVID-19 , Emergency services , Pandemics , Children , Peer relationships , Social services , Pandemics , Job losses , Sexual abuse , Qualitative research , Livelihood , Community organizations , Pandemics , Bangladesh</t>
  </si>
  <si>
    <t>3120707038</t>
  </si>
  <si>
    <t xml:space="preserve"> upEND Movement, Houston, TX 77204, USA , Graduate College of Social Work, University of Houston, Houston, TX 77204, USA; &lt;email&gt;ajdettlaff@uh.edu&lt;/email&gt;</t>
  </si>
  <si>
    <t xml:space="preserve"> © 2024 by the authors. 
Licensee MDPI, Basel, Switzerland. This article is an open access article distributed under the terms and conditions of the Creative Commons Attribution (CC BY) license (https://creativecommons.org/licenses/by/4.0/).
 Notwithstanding the ProQuest Terms and Conditions, you may use this content in accordance with the terms of the License.</t>
  </si>
  <si>
    <t xml:space="preserve"> 2024-09-28</t>
  </si>
  <si>
    <t>10</t>
  </si>
  <si>
    <t xml:space="preserve"> Basel</t>
  </si>
  <si>
    <t>Social Sciences</t>
  </si>
  <si>
    <t>13</t>
  </si>
  <si>
    <t xml:space="preserve"> 2024-06-14 (Received) , 2024-09-27 (Accepted)</t>
  </si>
  <si>
    <t xml:space="preserve"> 515</t>
  </si>
  <si>
    <t xml:space="preserve"> PSYCHOLOGY , SUSTAINABILITY , Families &amp; family life , PSYCHOLOGY , Criminalization , PSYCHOLOGY , Oppression , PSYCHOLOGY , Autonomy , SUSTAINABILITY , Intersex people , Reproductive rights , Pregnancy , PSYCHOLOGY , PSYCHOLOGY , Social order , PSYCHOLOGY , SUSTAINABILITY , SUSTAINABILITY , Black people , Social services , PSYCHOLOGY , Surveillance , PSYCHOLOGY , PSYCHOLOGY , United States--US</t>
  </si>
  <si>
    <t>3115120877</t>
  </si>
  <si>
    <t xml:space="preserve"> © 2024. This work is licensed under http://creativecommons.org/licenses/by/4.0/  (the “License”).  Notwithstanding the ProQuest Terms and Conditions, you may use this content in accordance with the terms of the License.</t>
  </si>
  <si>
    <t xml:space="preserve"> 2024-10-04</t>
  </si>
  <si>
    <t xml:space="preserve"> 1-12</t>
  </si>
  <si>
    <t>BMC Health Services Research</t>
  </si>
  <si>
    <t>24</t>
  </si>
  <si>
    <t xml:space="preserve"> 62412 Services for the Elderly and Persons with Disabilities</t>
  </si>
  <si>
    <t xml:space="preserve"> 2024-05-12 (Received) , 2024-09-10 (Accepted) , 2024-10-04 (Published)</t>
  </si>
  <si>
    <t xml:space="preserve"> 1</t>
  </si>
  <si>
    <t xml:space="preserve"> SUSTAINABILITY , Value , SUSTAINABILITY , SUSTAINABILITY , Health services , Telemedicine , Qualitative research , Training , Questionnaires , Social services , Older people , SUSTAINABILITY , PSYCHOLOGY , Responses , SUSTAINABILITY , PSYCHOLOGY , Digital technology , Digital literacy , Finland , Europe</t>
  </si>
  <si>
    <t>3102505599</t>
  </si>
  <si>
    <t xml:space="preserve"> 2024-08-21</t>
  </si>
  <si>
    <t xml:space="preserve"> 1-3</t>
  </si>
  <si>
    <t>Harm Reduction Journal</t>
  </si>
  <si>
    <t>21</t>
  </si>
  <si>
    <t xml:space="preserve"> 2024-03-20 (Received) , 2024-07-15 (Accepted) , 2024-08-21 (Published)</t>
  </si>
  <si>
    <t xml:space="preserve"> SUSTAINABILITY , SUSTAINABILITY , Accessibility , Artificial intelligence , SUSTAINABILITY , Inner city , SUSTAINABILITY , Inflation , Opioids , Homeless people , Housing , Housing , SUSTAINABILITY , SUSTAINABILITY , Epidemics , Epidemics , ECONOMICS , Artificial intelligence , Drug overdose , SUSTAINABILITY , SUSTAINABILITY , SUSTAINABILITY , Internet , Social services , PSYCHOLOGY , Housing , Internet access , SUSTAINABILITY , SUSTAINABILITY , Social services , Artificial intelligence , Human rights , Drug policy , SUSTAINABILITY , PSYCHOLOGY , Internet , Epidemics , Wireless access points , PSYCHOLOGY , Opioids , Canada , British Columbia Canada , Vancouver British Columbia Canada , Social</t>
  </si>
  <si>
    <t>3102477869</t>
  </si>
  <si>
    <t xml:space="preserve"> © 2024. This work is licensed under http://creativecommons.org/licenses/by-nc-nd/4.0/  (the “License”).  Notwithstanding the ProQuest Terms and Conditions, you may use this content in accordance with the terms of the License.</t>
  </si>
  <si>
    <t xml:space="preserve"> 2024-09-03</t>
  </si>
  <si>
    <t>BMC Primary Care</t>
  </si>
  <si>
    <t>25</t>
  </si>
  <si>
    <t xml:space="preserve"> 2024-03-15 (Received) , 2024-08-16 (Accepted) , 2024-09-03 (Published)</t>
  </si>
  <si>
    <t xml:space="preserve"> SUSTAINABILITY , PSYCHOLOGY , PSYCHOLOGY , Health services , HUMANRESOURCES , Clinics , PSYCHOLOGY , SUSTAINABILITY , Knowledge acquisition , PSYCHOLOGY , Nurses , INDUSTRY , Assimilation , Patients , Scope of practice , PSYCHOLOGY , Social workers , SUSTAINABILITY , Committees , Social services , Nurses , HUMANRESOURCES , Primary care , Trainers , Canada</t>
  </si>
  <si>
    <t>3079182477</t>
  </si>
  <si>
    <t xml:space="preserve"> Joanna Briggs Institute</t>
  </si>
  <si>
    <t xml:space="preserve"> 2024-06-14</t>
  </si>
  <si>
    <t xml:space="preserve"> 1-15</t>
  </si>
  <si>
    <t xml:space="preserve"> 62441 Child Care Services , 62399 Other Residential Care Facilities</t>
  </si>
  <si>
    <t xml:space="preserve"> 2023-05-23 (Received) , 2024-05-31 (Accepted) , 2024-06-14 (Published)</t>
  </si>
  <si>
    <t xml:space="preserve"> PSYCHOLOGY , Mental health services , Video teleconferencing , PSYCHOLOGY , Telemedicine , PSYCHOLOGY , PSYCHOLOGY , Child &amp; adolescent mental health , Interdisciplinary aspects , PSYCHOLOGY , Welfare services , Child welfare , Child welfare , Adolescents , COVID-19 , Treatment outcomes , PSYCHOLOGY , Inequality , Youth , Publications , EDUCATION , Children , Barriers , Meetings , Social services , Sociology , Health services , PSYCHOLOGY , Social acceptance , Access , United Kingdom--UK , Australia , United States--US</t>
  </si>
  <si>
    <t>3069263677</t>
  </si>
  <si>
    <t xml:space="preserve"> University of Toronto</t>
  </si>
  <si>
    <t xml:space="preserve"> © 2024 Doll et al. This is an open access article distributed under the terms of the Creative Commons Attribution License: http://creativecommons.org/licenses/by/4.0/  (the “License”), which permits unrestricted use, distribution, and reproduction in any medium, provided the original author and source are credited. Notwithstanding the ProQuest Terms and Conditions, you may use this content in accordance with the terms of the License.</t>
  </si>
  <si>
    <t xml:space="preserve"> Jan 2024</t>
  </si>
  <si>
    <t xml:space="preserve"> San Francisco</t>
  </si>
  <si>
    <t>Jan 2024</t>
  </si>
  <si>
    <t>PLoS One</t>
  </si>
  <si>
    <t>19</t>
  </si>
  <si>
    <t xml:space="preserve"> 2023-03-08 (Received) , 2023-09-01 (Accepted) , 2024-01-26 (Published)</t>
  </si>
  <si>
    <t xml:space="preserve"> e0291539</t>
  </si>
  <si>
    <t xml:space="preserve"> PSYCHOLOGY , SUSTAINABILITY , Mental health services , EDUCATION , Mental health , Literature reviews , Mental health , PSYCHOLOGY , PSYCHOLOGY , PSYCHOLOGY , PSYCHOLOGY , Health research , SUSTAINABILITY , Sociology , Gender , PSYCHOLOGY , SUSTAINABILITY , Information technology , Youth , PSYCHOLOGY , Journals , Ethics , International conferences , Social services , PSYCHOLOGY , SUSTAINABILITY , SUSTAINABILITY , PSYCHOLOGY , PSYCHOLOGY , Ethics , Information communication , PSYCHOLOGY , Medical technology , Reviews , Systematic review , PSYCHOLOGY , Ethics , PSYCHOLOGY , Canada , Social</t>
  </si>
  <si>
    <t>3068714156</t>
  </si>
  <si>
    <t xml:space="preserve"> Norwich Medical School, University of East Anglia, Norwich, UK , Norwich Medical School, University of East Anglia, Norwich, UK , Norwich Medical School, University of East Anglia, Norwich, UK , Department of Clinical Neurosciences, University of Cambridge, Cambridge, UK , Neurosurgical Trials Group, Wolfson Research Centre, Newcastle University, Newcastle upon Tyne, UK , Department of Clinical Neurosciences, University of Cambridge, Cambridge, UK; Division of Neurosurgery, Addenbrooke's Hospital, Cambridge, UK , Department of Clinical Neurosciences, University of Cambridge, Cambridge, UK; Division of Neurosurgery, Addenbrooke's Hospital, Cambridge, UK , Department of Clinical Neurosciences, University of Cambridge, Cambridge, UK; Division of Neurosurgery, Addenbrooke's Hospital, Cambridge, UK , Department of Clinical Neurosciences, University of Cambridge, Cambridge, UK; Division of Neurosurgery, Addenbrooke's Hospital, Cambridge, UK , The Royal London Hospital, London, UK , The Royal London Hospital, London, UK , Department of Neurosurgery, St Mary's Hospital, London, UK , University Hospital Southampton NHS Foundation Trust, Southampton, UK , University Hospital Southampton NHS Foundation Trust, Southampton, UK , Department of Neurosurgery, The Walton Centre NHS Foundation Trust, Liverpool, UK , Department of Clinical Neurosciences, University of Cambridge, Cambridge, UK , Department of Neurosurgery, Sheffield Teaching Hospitals NHS Foundation Trust, Sheffield, UK; Academic Directorate of Neurosciences, Sheffield Teaching Hospitals NHS Foundation Trust, Sheffield, UK , Department of Neurosurgery, Leeds General Infirmary, Leeds, UK , Department of Clinical Neurosciences, University of Cambridge, Cambridge, UK; Division of Neurosurgery, Addenbrooke's Hospital, Cambridge, UK , Department of Neurosurgery, University Hospitals Birmingham NHS Foundation Trust, Birmingham, UK , Department of Neurosurgery, Salford Royal Hospital Manchester Centre for Clinical Neurosciences, Salford, UK , Department of Clinical Neurosciences, University of Cambridge, Cambridge, UK; Division of Neurosurgery, Addenbrooke's Hospital, Cambridge, UK , Department of Clinical Neurosciences, University of Cambridge, Cambridge, UK; Division of Neurosurgery, Addenbrooke's Hospital, Cambridge, UK , Division of Anaesthesia, University of Cambridge, Cambridge, UK , Department of Clinical Neurosciences, University of Cambridge, Cambridge, UK; Division of Neurosurgery, Addenbrooke's Hospital, Cambridge, UK</t>
  </si>
  <si>
    <t xml:space="preserve"> © 2024 Author(s) (or their employer(s)) 2024. Re-use permitted under CC BY. Published by BMJ. https://creativecommons.org/licenses/by/4.0/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</si>
  <si>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2024-06-16</t>
  </si>
  <si>
    <t>BMJ Open</t>
  </si>
  <si>
    <t xml:space="preserve"> 2024-02-06 (Received) , 2024-05-08 (Accepted)</t>
  </si>
  <si>
    <t xml:space="preserve"> e085084</t>
  </si>
  <si>
    <t xml:space="preserve"> Patients , Costs , Surgeons , Health care expenditures , Statistical significance , Health services , Effectiveness , PSYCHOLOGY , Surgery , SUSTAINABILITY , Questionnaires , SUSTAINABILITY , Missing data , PSYCHOLOGY , Social services , SUSTAINABILITY , SUSTAINABILITY , Patients , Research ethics , Trauma , Social , United Kingdom--UK</t>
  </si>
  <si>
    <t>3066878225</t>
  </si>
  <si>
    <t xml:space="preserve"> 2024-06-04</t>
  </si>
  <si>
    <t xml:space="preserve"> 1-9</t>
  </si>
  <si>
    <t>BMC Geriatrics</t>
  </si>
  <si>
    <t xml:space="preserve"> 2024-03-20 (Received) , 2024-05-28 (Accepted) , 2024-06-04 (Published)</t>
  </si>
  <si>
    <t xml:space="preserve"> Population , PSYCHOLOGY , Physical activity , Traffic , Everyday life , PSYCHOLOGY , Older people , PSYCHOLOGY , Mobility , Vegetation , Social cohesion , Long term health care , Geographic information systems , Information technology , Natural environment , Urban areas , Sociodemographics , Silence , Social services , Geographic information systems , PSYCHOLOGY , Relocation , Geographic information systems , Long term health care , PSYCHOLOGY , PSYCHOLOGY , Access , Sweden</t>
  </si>
  <si>
    <t>3037863703</t>
  </si>
  <si>
    <t xml:space="preserve"> 2024-03-23</t>
  </si>
  <si>
    <t xml:space="preserve"> 1-10</t>
  </si>
  <si>
    <t xml:space="preserve"> 2023-11-13 (Received) , 2024-02-11 (Accepted) , 2024-03-23 (Published)</t>
  </si>
  <si>
    <t xml:space="preserve"> Enrollments , INSURANCE , Needs , Health services , Qualitative research , Medicaid , Operational definitions , Managed care , Data analysis , OPERATIONS , Data analysis , Interviews , Organizational effectiveness , Technology adoption , Inequality , PSYCHOLOGY , Medical screening , Community support , Health risk assessment , Social services , Privacy , Data collection , Ownership , Medical technology , Community organizations , Social programs , PSYCHOLOGY , Data collection , United States--US , Kentucky</t>
  </si>
  <si>
    <t>2985880707</t>
  </si>
  <si>
    <t xml:space="preserve"> Mid Sweden University, Sundsvall, Sweden , Mid Sweden University, Sundsvall, Sweden , Umeå University, Umeå, Sweden</t>
  </si>
  <si>
    <t xml:space="preserve"> © 2023 The Author(s). Published with license by Taylor &amp; Francis Group, LLC. This work is licensed under the Creative Commons Attribution License http://creativecommons.org/licenses/by/4.0/ (the “License”).  Notwithstanding the ProQuest Terms and Conditions, you may use this content in accordance with the terms of the License.</t>
  </si>
  <si>
    <t>1522-8835</t>
  </si>
  <si>
    <t xml:space="preserve"> 1-24</t>
  </si>
  <si>
    <t>Journal of Technology in Human Services</t>
  </si>
  <si>
    <t>42</t>
  </si>
  <si>
    <t xml:space="preserve"> 2023-05-05 (Received) , 2023-11-17 (Rev-recd) , 2023-11-20 (Accepted)</t>
  </si>
  <si>
    <t xml:space="preserve"> Support networks , Quality assessment , Support systems , Technology assessment , Information systems , Social services , Quality assurance , Information technology , Welfare services , Welfare services , Digital systems , MARKETING , Social services , Information technology , Information systems , Social services , Evaluation , Evaluation , Rationality , Rationality , Quality control</t>
  </si>
  <si>
    <t>2956860618</t>
  </si>
  <si>
    <t xml:space="preserve"> International Bank for Reconstruction &amp; Development--World Bank</t>
  </si>
  <si>
    <t xml:space="preserve"> 2024-03-02</t>
  </si>
  <si>
    <t xml:space="preserve"> 1-11</t>
  </si>
  <si>
    <t>BMC Public Health</t>
  </si>
  <si>
    <t xml:space="preserve"> 2023-11-13 (Received) , 2024-02-26 (Accepted) , 2024-03-02 (Published)</t>
  </si>
  <si>
    <t xml:space="preserve"> Software packages , Caregiver burden , Support systems , Group work , Support groups , SUSTAINABILITY , Nongovernmental organizations--NGOs , SUSTAINABILITY , SUSTAINABILITY , Snowball sampling , Social capital , SUSTAINABILITY , Community , Health care , Qualitative analysis , Support networks , Nongovernmental organizations--NGOs , Support groups , Social groups , Social capital , Interest groups , Social services , PSYCHOLOGY , Patients , SUSTAINABILITY , EDUCATION , Multilayers , Health services , Social work , PSYCHOLOGY , Nongovernmental organizations--NGOs , Interpersonal relations , PSYCHOLOGY , Medical social work , Health services , Interest groups , Nongovernmental organizations--NGOs , SUSTAINABILITY , OPERATIONS , Interviews , Departments , Policies , Interviews , Community , Self help , Sampling , Social services , Health care , Caregiving , SUSTAINABILITY , Health services , Information services , Social services , SUSTAINABILITY , PSYCHOLOGY , Patients , SUSTAINABILITY , Patients , Employers , Hong Kong China , China , Social</t>
  </si>
  <si>
    <t>2954711917</t>
  </si>
  <si>
    <t xml:space="preserve"> School of Public Health, Georgia State University, Atlanta, Georgia, USA. , Genesee Valley Institute of Psychology, Rochester, New York, USA. , School of Public Health, Georgia State University, Atlanta, Georgia, USA. , School of Public Health, Georgia State University, Atlanta, Georgia, USA. , Behavioral Health Research Center of the Southwest, Pacific Institute for Research and Evaluation, Chapel Hill, North Carolina, USA. , GSU Prevention Research Center, Atlanta, Georgia, USA. , School of Public Health, Georgia State University, Atlanta, Georgia, USA.</t>
  </si>
  <si>
    <t xml:space="preserve"> United Nations--UN</t>
  </si>
  <si>
    <t xml:space="preserve"> 2023-12-26</t>
  </si>
  <si>
    <t>1746-6660</t>
  </si>
  <si>
    <t xml:space="preserve"> 1-19</t>
  </si>
  <si>
    <t>Journal of Children's Services</t>
  </si>
  <si>
    <t xml:space="preserve"> 2023-01-19 (Received) , 2023-04-14 (Revised) , 2023-05-02 (Accepted)</t>
  </si>
  <si>
    <t xml:space="preserve"> PSYCHOLOGY , PSYCHOLOGY , PSYCHOLOGY , PSYCHOLOGY , Displaced persons , HUMANRESOURCES , PSYCHOLOGY , Child development , PSYCHOLOGY , OPERATIONS , PSYCHOLOGY , EDUCATION , System theory , Trauma , Adjustment , PSYCHOLOGY , PSYCHOLOGY , Community support , PSYCHOLOGY , Children , Stress , Migrants , Social services , Cultural identity , PSYCHOLOGY , Educational programs , PSYCHOLOGY , Migration , PSYCHOLOGY , Social programs , Acculturation , Parents &amp; parenting , PSYCHOLOGY , Afghanistan , Educational Attainment , Acculturation , United States--US , Cognitive Development</t>
  </si>
  <si>
    <t>2938188927</t>
  </si>
  <si>
    <t xml:space="preserve"> Department of Economics, University of Kocaeli, Kocaeli, Turkey , Department of Public Fınance, University of Kırıkkale, Kırıkkale, Turkey , Department of Optician, Malatya Turgut Özal Unıversıty, Malatya, Turkey , Department of Economics, Ankara Unıversıty, Ankara, Turkey , The Department of Technology Transfer, University of Kastamonu, Kastamonu, Turkey , Department of Economics, Halıc Unıversıty, Istanbul, Turkey</t>
  </si>
  <si>
    <t xml:space="preserve"> © 2024 Taylor &amp; Francis Group, LLC</t>
  </si>
  <si>
    <t>1937-1918</t>
  </si>
  <si>
    <t xml:space="preserve"> 78-92</t>
  </si>
  <si>
    <t>Social Work in Public Health</t>
  </si>
  <si>
    <t xml:space="preserve"> 78</t>
  </si>
  <si>
    <t xml:space="preserve"> Social services , Public health , Health care expenditures , COVID-19 , Health services , Income inequality , Standard of living , Refugees , Households</t>
  </si>
  <si>
    <t>2931789019</t>
  </si>
  <si>
    <t xml:space="preserve"> Copyright Southern Public Administration Education Foundation 2024</t>
  </si>
  <si>
    <t>1079-3739</t>
  </si>
  <si>
    <t xml:space="preserve"> 77-105</t>
  </si>
  <si>
    <t xml:space="preserve"> Harrisburg</t>
  </si>
  <si>
    <t>Journal of Health and Human Services Administration</t>
  </si>
  <si>
    <t>46</t>
  </si>
  <si>
    <t xml:space="preserve"> 62311 Nursing Care Facilities (Skilled Nursing Facilities)</t>
  </si>
  <si>
    <t xml:space="preserve"> 77</t>
  </si>
  <si>
    <t xml:space="preserve"> SUSTAINABILITY , PSYCHOLOGY , HUMANRESOURCES , EDUCATION , Families &amp; family life , Technological change , COVID-19 , PSYCHOLOGY , Qualitative research , Nursing homes , Nutrition , PSYCHOLOGY , HUMANRESOURCES , COVID-19 , Problem solving , COVID-19 diagnostic tests , Client satisfaction , Nursing homes , SUSTAINABILITY , SUSTAINABILITY , Recreation , Long term health care , SUSTAINABILITY , Directors , Pandemics , SUSTAINABILITY , HUMANRESOURCES , MANAGEMENT , SUSTAINABILITY , Innovations , Social services , Job satisfaction , SUSTAINABILITY , Communication , Social services , Satisfaction , PSYCHOLOGY , Long term health care , Communication , Food service , Pandemics , Problem solving , Qualitative research , SUSTAINABILITY , Nutrition , SUSTAINABILITY , SUSTAINABILITY , SUSTAINABILITY , SUSTAINABILITY , SUSTAINABILITY , SUSTAINABILITY , Social</t>
  </si>
  <si>
    <t>2931169212</t>
  </si>
  <si>
    <t xml:space="preserve"> Musculoskeletal Research Unit, Bristol Medical School, Translational Health Sciences, University of Bristol, Bristol, UK , Musculoskeletal Research Unit, Bristol Medical School, Translational Health Sciences, University of Bristol, Bristol, UK; UKPRP VISION Consortium, London, UK , School of Nursing and Society, University of Salford, Salford, UK; Department of Social Science, University of Stavanger, Stavanger, Norway , University Hospitals Dorset NHS Foundation Trust, Poole, UK , University Hospitals Dorset NHS Foundation Trust, Poole, UK , University Hospitals Dorset NHS Foundation Trust, Poole, UK , Department of Medical Science and Public Health, Bournemouth University, Poole, UK , Bournemouth University Clinical Research Unit, Bournemouth University, Poole, UK , Peninsula Clinical Trials Unit, Plymouth University, Plymouth, UK; Exeter Clinical Trials Unit, University of Exeter, Exeter, UK , Musculoskeletal Research Unit, Bristol Medical School, Translational Health Sciences, University of Bristol, Bristol, UK; NIHR Biomedical Research Centre, University of Bristol, Bristol, UK</t>
  </si>
  <si>
    <t xml:space="preserve"> © 2024 Author(s) (or their employer(s)) 2024. Re-use permitted under CC BY. Published by BMJ. https://creativecommons.org/licenses/by/4.0/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</si>
  <si>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2024-01-11</t>
  </si>
  <si>
    <t xml:space="preserve"> 2023-03-08 (Received) , 2023-11-13 (Accepted)</t>
  </si>
  <si>
    <t xml:space="preserve"> e073542</t>
  </si>
  <si>
    <t xml:space="preserve"> Ankle , Orthopedic apparatus , Recovery (Medical) , SUSTAINABILITY , HUMANRESOURCES , Questionnaires , SUSTAINABILITY , PSYCHOLOGY , SUSTAINABILITY , PSYCHOLOGY , Advisors , SUSTAINABILITY , SUSTAINABILITY , Clinical outcomes , Costs , Health services , Effectiveness , Surgery , Activities of daily living , SUSTAINABILITY , Treatment methods , Research ethics , Productivity , Quality of life , Primary groups , SUSTAINABILITY , Social activities , Social services , Patients , SUSTAINABILITY , United Kingdom--UK , England , Social</t>
  </si>
  <si>
    <t>2925642953</t>
  </si>
  <si>
    <t xml:space="preserve"> 1-16</t>
  </si>
  <si>
    <t>Implementation Science</t>
  </si>
  <si>
    <t xml:space="preserve"> 2023-08-22 (Received) , 2023-12-28 (Accepted) , 2024-02-12 (Published)</t>
  </si>
  <si>
    <t xml:space="preserve"> Intervention , PSYCHOLOGY , Health services , Collaboration , Child abuse &amp; neglect , PSYCHOLOGY , Substance use disorder , Child welfare , Child welfare , OPERATIONS , Quasi-experimental methods , Organizational effectiveness , Strategies , Trauma , Decision making , Teams , Substance abuse , Planning , PSYCHOLOGY , Children , Social services , PSYCHOLOGY , Implementation , Access , Counties , United States--US , Ohio</t>
  </si>
  <si>
    <t>2925641636</t>
  </si>
  <si>
    <t xml:space="preserve"> 2024-02-13</t>
  </si>
  <si>
    <t>Health Research Policy and Systems</t>
  </si>
  <si>
    <t>22</t>
  </si>
  <si>
    <t xml:space="preserve"> 2023-02-21 (Received) , 2024-01-08 (Accepted) , 2024-02-13 (Published)</t>
  </si>
  <si>
    <t xml:space="preserve"> PSYCHOLOGY , Responses , COVID-19 , SUSTAINABILITY , Synthesis , SUSTAINABILITY , Pandemics , SUSTAINABILITY , Qualitative analysis , Decision analysis , Organizations , SUSTAINABILITY , Focus groups , Pandemics , PSYCHOLOGY , Documents , SUSTAINABILITY , Organizations , Coordination , HUMANRESOURCES , Social services , Adoption of innovations , SUSTAINABILITY , SUSTAINABILITY , Responses , Institutes , Production methods , PSYCHOLOGY , Decision making , Pandemics , Data collection , SUSTAINABILITY , SUSTAINABILITY , SUSTAINABILITY , Teams , COVID-19 , Data collection , Health services , Organizations , COVID-19 , Decision making , Decision making , Teams , Methodological approaches , Data collection , Data collection , Credibility , Decision making , SUSTAINABILITY , SUSTAINABILITY , Methodological approaches , Social services , SUSTAINABILITY , Teams , Adaptation , Canada , Quebec Canada , Social</t>
  </si>
  <si>
    <t>2925608881</t>
  </si>
  <si>
    <t xml:space="preserve"> 2024-02-08</t>
  </si>
  <si>
    <t xml:space="preserve"> 1-20</t>
  </si>
  <si>
    <t xml:space="preserve"> 2023-10-18 (Received) , 2024-01-22 (Accepted) , 2024-02-08 (Published)</t>
  </si>
  <si>
    <t xml:space="preserve"> Federal government , SUSTAINABILITY , Consciousness , PSYCHOLOGY , Fines &amp; penalties , SUSTAINABILITY , SUSTAINABILITY , Information dissemination , SUSTAINABILITY , Knowledge , EDUCATION , Drug use , SUSTAINABILITY , Decriminalization , Stigma , Drugs , Social services , Decriminalization , SUSTAINABILITY , Criminalization , Drug policy , Implementation , PSYCHOLOGY , Decriminalization , Public health , Drugs , Criminalization , Health services , Implementation , Public health , Drug trafficking , Federal government , Emergency response , Drugs , Drug policy , SUSTAINABILITY , Drug overdose , Public health , Drug trafficking , Federal government , Drug policy , Social services , SUSTAINABILITY , Information dissemination , Public health , Drugs , Overdose , Good samaritans , United States--US , British Columbia Canada , Canada , Social</t>
  </si>
  <si>
    <t>2925603690</t>
  </si>
  <si>
    <t xml:space="preserve"> 2024-01-27</t>
  </si>
  <si>
    <t xml:space="preserve"> 1-17</t>
  </si>
  <si>
    <t xml:space="preserve"> 2023-09-15 (Received) , 2024-01-10 (Accepted) , 2024-01-27 (Published)</t>
  </si>
  <si>
    <t xml:space="preserve"> PSYCHOLOGY , Working conditions , Social skills , Intervention , Work environment , Needs , Health services , SUSTAINABILITY , Leadership , Chronic conditions , Collaboration , Cooperation , SUSTAINABILITY , Patients , PSYCHOLOGY , Training , Technology , Chronic illnesses , Content analysis , Collaboration , SUSTAINABILITY , Coordination , SUSTAINABILITY , Health care , Training , HUMANRESOURCES , Well being , SUSTAINABILITY , Long term , Social services , Health care , PSYCHOLOGY , Empathy , Leadership , Time use , SUSTAINABILITY , Social services , Primary care , Communication , PSYCHOLOGY , Meta-analysis , Patients , Primary care , Patients , Access , Chronic illnesses , SUSTAINABILITY , United Kingdom--UK , Social</t>
  </si>
  <si>
    <t>2902857772</t>
  </si>
  <si>
    <t xml:space="preserve"> College of Health, Medicine and Wellbeing, University of Newcastle, Callaghan, NSW, Australia; Justice Health and Forensic Mental Health Network, Malabar, NSW, Australia , College of Health, Medicine and Wellbeing, University of Newcastle, Callaghan, NSW, Australia; Justice Health and Forensic Mental Health Network, Malabar, NSW, Australia , Justice Health and Forensic Mental Health Network, Malabar, NSW, Australia , University of Technology Sydney, Ultimo, NSW, Australia , College of Health, Medicine and Wellbeing, University of Newcastle, Callaghan, NSW, Australia , University of Technology Sydney, Ultimo, NSW, Australia , College of Health, Medicine and Wellbeing, University of Newcastle, Callaghan, NSW, Australia , University of Technology Sydney, Ultimo, NSW, Australia</t>
  </si>
  <si>
    <t xml:space="preserve"> 2023-09-19</t>
  </si>
  <si>
    <t>0965-2140</t>
  </si>
  <si>
    <t xml:space="preserve"> 169-179</t>
  </si>
  <si>
    <t>Addiction</t>
  </si>
  <si>
    <t>119</t>
  </si>
  <si>
    <t xml:space="preserve"> 2023-02-16 (Received) , 2023-07-31 (Accepted)</t>
  </si>
  <si>
    <t xml:space="preserve"> 169</t>
  </si>
  <si>
    <t xml:space="preserve"> Ex-convicts , PSYCHOLOGY , Opioids , Opioids , Health status , Cohort analysis , SUSTAINABILITY , Mortality , Social services , Access , Recidivism , Narcotics , Connections , History , Participation , Correctional system , Agonists , Indigenous peoples , SUSTAINABILITY , Release , Health education , Social services , Recidivism , Uptake , Prisons , Prisons , Aboriginal Australians , Patients , Mortality , Propensity , Mortality , Opioids</t>
  </si>
  <si>
    <t>2942019342</t>
  </si>
  <si>
    <t xml:space="preserve"> Närhälsan Guldvingen Healthcare Centre, Lidköping, Sweden; R&amp;D Centre Skaraborg, Skövde, Sweden , Public Health and Community Medicine, Institute of Medicine, Sahlgrenska Academy, University of Gothenburg, Gothenburg, Sweden; R&amp;D Centre Fyrbodal, Vänersborg, Sweden , R&amp;D Centre Fyrbodal, Vänersborg, Sweden; Centre on Health Care Improvement and Innovation, Chalmers University of Technology, Gothenburg, Sweden , Närhälsan Guldvingen Healthcare Centre, Lidköping, Sweden; R&amp;D Centre Skaraborg, Skövde, Sweden; Public Health and Community Medicine, Institute of Medicine, Sahlgrenska Academy, University of Gothenburg, Gothenburg, Sweden</t>
  </si>
  <si>
    <t xml:space="preserve"> Dec 2023</t>
  </si>
  <si>
    <t>0281-3432</t>
  </si>
  <si>
    <t xml:space="preserve"> 486-494</t>
  </si>
  <si>
    <t>Dec 2023</t>
  </si>
  <si>
    <t>Scandinavian Journal of Primary Health Care</t>
  </si>
  <si>
    <t xml:space="preserve"> 2023-02-01 (Received) , 2023-10-26 (Accepted)</t>
  </si>
  <si>
    <t xml:space="preserve"> 486</t>
  </si>
  <si>
    <t xml:space="preserve"> Pregnancy , Families &amp; family life , Intervention , Intervention , Health services , Infants , Pilot projects , Childhood , PSYCHOLOGY , First born , Advisors , Vulnerability , PSYCHOLOGY , Social services , Advisors , Rural areas , Rural areas , Pregnancy , Domiciliary visits , Health care , Cost analysis , Maternal and infant welfare , Infants , Vulnerability , Midwives , Children , Rural communities , Social services , PSYCHOLOGY , Maternal and infant welfare , Mothers , Breastfeeding &amp; lactation , Medical records , Groups , Mothers , Parents &amp; parenting , Prenatal care , Medical records , Postpartum period , Sweden</t>
  </si>
  <si>
    <t>2899436541</t>
  </si>
  <si>
    <t xml:space="preserve"> Johns Hopkins University, Baltimore, Maryland , Graduate Institute of International and Development Studies, Geneva, Switzerland , Johns Hopkins University , Johns Hopkins University</t>
  </si>
  <si>
    <t xml:space="preserve"> Copyright The People to People Health Foundation, Inc., Project HOPE Dec 2023</t>
  </si>
  <si>
    <t>0278-2715</t>
  </si>
  <si>
    <t>12</t>
  </si>
  <si>
    <t xml:space="preserve"> 1689-119,1A-15A</t>
  </si>
  <si>
    <t xml:space="preserve"> Chevy Chase</t>
  </si>
  <si>
    <t>Health Affairs</t>
  </si>
  <si>
    <t xml:space="preserve"> 62412 Services for the Elderly and Persons with Disabilities , 92812 International Affairs</t>
  </si>
  <si>
    <t xml:space="preserve"> 1689</t>
  </si>
  <si>
    <t xml:space="preserve"> SUSTAINABILITY , SUSTAINABILITY , Healthy food , PSYCHOLOGY , Food security , Older people , Policy making , Refugees , PSYCHOLOGY , COVID-19 , Vulnerability , Policy making , Prisoners , SUSTAINABILITY , Mental health services , Migrant workers , SUSTAINABILITY , Older people , Older people , Migrant workers , Financial support , mRNA , Populations , Vulnerability , COVID-19 , Children , Health risk assessment , Vaccines , Population policy , PSYCHOLOGY , Social services , Children , SUSTAINABILITY , SUSTAINABILITY , Imprisonment , PSYCHOLOGY , Food security , Children , SUSTAINABILITY , People with disabilities , HUMANRESOURCES , Mental health services , PSYCHOLOGY , SUSTAINABILITY , COVID-19 , Public finance , Financial support , Migrant workers , Food security , Central government , Mental health services , Political asylum , Policy making , Criminal justice policy , COVID-19 , Political asylum , ECONOMICS , Food security , Refugees , Social services , Migrant workers , Policies , People with disabilities , PSYCHOLOGY , Justice , Children , SUSTAINABILITY , Financial support , SUSTAINABILITY , Central government , Refugees , Older people , Social services , SUSTAINABILITY , Pandemics , Central government , Political asylum , ECONOMICS , People with disabilities , Mental health care , PSYCHOLOGY , Social</t>
  </si>
  <si>
    <t>2894622054</t>
  </si>
  <si>
    <t xml:space="preserve"> Department of Psychology, Linnaeus University, Växjö, Sweden , Department of Psychology, Linnaeus University, Växjö, Sweden , Department of Psychology, Linnaeus University, Växjö, Sweden , Department of Psychology, Linnaeus University, Växjö, Sweden</t>
  </si>
  <si>
    <t>1748-2623</t>
  </si>
  <si>
    <t>International Journal of Qualitative Studies on Health and Well-Being</t>
  </si>
  <si>
    <t xml:space="preserve"> 2023-01-20 (Received) , 2023-03-01 (Accepted)</t>
  </si>
  <si>
    <t xml:space="preserve"> Health literacy , Mental depression , Cultural differences , Risk factors , Health services , Infants , Discrimination , Coping strategies , Content analysis , Coping strategies , Health problems , Loneliness , Immigrants , Loneliness , Social services , PSYCHOLOGY , Discrimination , Postpartum women , Independence , PSYCHOLOGY , Cultural differences , Well being , Postpartum depression , Mental depression , Maternal and infant welfare , Infants , PSYCHOLOGY , Psychosomatic symptoms , Life experiences , Social services , Maternal and infant welfare , Risk factors , Mothers , Immigrants , Mothers , PSYCHOLOGY , Trust , SUSTAINABILITY , Postpartum period , Sweden</t>
  </si>
  <si>
    <t>2886472567</t>
  </si>
  <si>
    <t xml:space="preserve"> Sabah Women and Children Hospital, Ministry of Health Malaysia, Kota Kinabalu, Malaysia , Azman Hashim International Business School, University of Technology Malaysia, Kuala Lumpur, Malaysia , Azman Hashim International Business School, University of Technology Malaysia, Kuala Lumpur, Malaysia , Azman Hashim International Business School, University of Technology Malaysia, Kuala Lumpur, Malaysia; Institute for Advanced Studies, University of Malaya, Kuala Lumpur, Malaysia</t>
  </si>
  <si>
    <t xml:space="preserve"> 731-753</t>
  </si>
  <si>
    <t xml:space="preserve"> 731</t>
  </si>
  <si>
    <t xml:space="preserve"> Hospitals , Hospitals , Charges , Noncompliance , Action research , Regulation , Action research , Social services , Noncitizens , Collection , Noncitizens , Revenue , Fees &amp; charges , Social services , Citizens , Revenue , Compliance , Fees &amp; charges , Public finance , Citizens , Action research , Hospitals , Revenue , Noncitizens , Financial statements , Social services , Insurance coverage , Insurance coverage , Malaysia</t>
  </si>
  <si>
    <t>2895605730</t>
  </si>
  <si>
    <t xml:space="preserve"> Centers for Medicare &amp; Medicaid Services</t>
  </si>
  <si>
    <t xml:space="preserve"> Copyright Johns Hopkins University Press 2023</t>
  </si>
  <si>
    <t xml:space="preserve"> 2023-11-22</t>
  </si>
  <si>
    <t xml:space="preserve"> Nov 2023</t>
  </si>
  <si>
    <t>1049-2089</t>
  </si>
  <si>
    <t xml:space="preserve"> 1337-1352</t>
  </si>
  <si>
    <t xml:space="preserve"> Baltimore</t>
  </si>
  <si>
    <t>Nov 2023</t>
  </si>
  <si>
    <t>Journal of Health Care for the Poor and Underserved</t>
  </si>
  <si>
    <t>34</t>
  </si>
  <si>
    <t xml:space="preserve"> 1337</t>
  </si>
  <si>
    <t xml:space="preserve"> SUSTAINABILITY , PSYCHOLOGY , SUSTAINABILITY , SUSTAINABILITY , Healthy food , Health care policy , Collaboration , Counties , PSYCHOLOGY , SUSTAINABILITY , Planners , Collaboration , Housing , COVID-19 , COVID-19 diagnostic tests , Housing , SUSTAINABILITY , Pandemics , PSYCHOLOGY , Health care , SUSTAINABILITY , Organizations , SUSTAINABILITY , Pandemics , PSYCHOLOGY , COVID-19 , Interagency collaboration , Organizations , Social services , SUSTAINABILITY , SUSTAINABILITY , PSYCHOLOGY , Funding , Pandemics , SUSTAINABILITY , SUSTAINABILITY , HUMANRESOURCES , Poverty , PSYCHOLOGY , COVID-19 , Health services , SUSTAINABILITY , Cooperation , Organizations , COVID-19 , Staffing , Social services , Health education , Housing , Poverty , Health care , ECONOMICS , Health care , Social services , Funding , SUSTAINABILITY , Health services , Social services , Pandemics , Poverty , Food service , Social agencies , United States--US , Ohio , Social</t>
  </si>
  <si>
    <t>2899271755</t>
  </si>
  <si>
    <t xml:space="preserve"> Department of Health and Social Management, University of Eastern Finland–Kuopio Campus, Kuopio, Finland , Department of Health and Social Management, University of Eastern Finland–Kuopio Campus, Kuopio, Finland</t>
  </si>
  <si>
    <t xml:space="preserve"> © Tuomas Hujala and Harri Laihonen. This work is published under http://creativecommons.org/licences/by/4.0/legalcode (the “License”). Notwithstanding the ProQuest Terms and Conditions, you may use this content in accordance with the terms of the License.</t>
  </si>
  <si>
    <t xml:space="preserve"> 2023-01-02</t>
  </si>
  <si>
    <t xml:space="preserve"> 2023</t>
  </si>
  <si>
    <t>5</t>
  </si>
  <si>
    <t xml:space="preserve"> 15-28</t>
  </si>
  <si>
    <t>31</t>
  </si>
  <si>
    <t xml:space="preserve"> 2022-06-22 (Received) , 2022-09-28 (Revised) , 2022-11-21 (Revised) , 2022-12-11 (Accepted)</t>
  </si>
  <si>
    <t xml:space="preserve"> 15</t>
  </si>
  <si>
    <t xml:space="preserve"> Health care , Health care policy , Clinical decision making , MANAGEMENT , Integrated delivery systems , MARKETING , Social welfare , Information technology , Knowledge management , Social services , OPERATIONS , PSYCHOLOGY , Welfare reform , Service integration , Coordination , Health services , Welfare reform , Regions , Technology , Efficiency , Knowledge , Social welfare , Well being , Decision making , Social services , Counties , Case reports , Integrated care , Finland</t>
  </si>
  <si>
    <t>2884781354</t>
  </si>
  <si>
    <t xml:space="preserve"> © 2023. This work is published under https://creativecommons.org/licenses/by-nc-nd/4.0/ (the “License”). Notwithstanding the ProQuest Terms and Conditions, you may use this content in accordance with the terms of the License.</t>
  </si>
  <si>
    <t xml:space="preserve"> Oct 2023</t>
  </si>
  <si>
    <t>2398-6808</t>
  </si>
  <si>
    <t xml:space="preserve"> 467–482</t>
  </si>
  <si>
    <t xml:space="preserve"> Bristol</t>
  </si>
  <si>
    <t>Oct 2023</t>
  </si>
  <si>
    <t>Journal of Gender-Based Violence</t>
  </si>
  <si>
    <t>7</t>
  </si>
  <si>
    <t xml:space="preserve"> 467</t>
  </si>
  <si>
    <t xml:space="preserve"> SUSTAINABILITY , Help seeking behavior , PSYCHOLOGY , PSYCHOLOGY , Social workers , Social services , SUSTAINABILITY , INDUSTRY , Gender-based violence , Stigma , Policy making , PSYCHOLOGY , Sweden</t>
  </si>
  <si>
    <t>2866976687</t>
  </si>
  <si>
    <t xml:space="preserve"> Department of Philosophy, Social &amp; Human Sciences and Education, University of Perugia, Perugia, Italy , Independent Researcher</t>
  </si>
  <si>
    <t xml:space="preserve"> © 2021 The Child Care in Practice Group</t>
  </si>
  <si>
    <t>1357-5279</t>
  </si>
  <si>
    <t xml:space="preserve"> 405-419</t>
  </si>
  <si>
    <t>Child Care in Practice</t>
  </si>
  <si>
    <t xml:space="preserve"> 405</t>
  </si>
  <si>
    <t xml:space="preserve"> EDUCATION , Special education , Interviews , Teaching , Information technology , Coping strategies , Pandemics , Caregivers , Student teacher relationship , PSYCHOLOGY , Social services , Privacy , Telecommunications , EDUCATION , COVID-19 , Public officials , Resilience , Home environment , Teachers , Pandemics , Changes , COVID-19 , Italy</t>
  </si>
  <si>
    <t>2861998786</t>
  </si>
  <si>
    <t xml:space="preserve"> Centre for Primary Care and Health Services Research, Division of Population Health, Health Services Research and Primary Care, Faculty of Biology, Medicine and Health, The University of Manchester, Manchester, UK , NIHR Greater Manchester Patient Safety Translational Research Centre, The University of Manchester, Manchester, UK; NIHR School for Primary Care Research, The University of Manchester, Manchester, UK , NIHR Greater Manchester Patient Safety Translational Research Centre, The University of Manchester, Manchester, UK , NIHR Greater Manchester Patient Safety Translational Research Centre, The University of Manchester, Manchester, UK , Department of Primary Care and Mental Health, The University of Liverpool, Liverpool, UK , Division of Pharmacy and Optometry, Centre for Pharmacoepidemiology and Drug Safety, The University of Manchester, Manchester, UK; NIHR Greater Manchester Patient Safety Translational Research Centre, Manchester Academic Health Science Network, Manchester, UK; Suicide, Risk and Safety Research Unit, Greater Manchester Mental Health NHS Foundation Trust, Manchester, UK , Social Care and Society, School of Health Sciences, The University of Manchester, Manchester, UK , Population Health Sciences Institute, Newcastle University, Newcastle, UK , School of Psychology, University of Leeds, Leeds, UK , NIHR Greater Manchester Patient Safety Translational Research Centre, The University of Manchester, Manchester, UK; NIHR School for Primary Care Research, The University of Manchester, Manchester, UK</t>
  </si>
  <si>
    <t xml:space="preserve"> © 2023. This work is published under http://creativecommons.org/licenses/by/4.0/ (the “License”).  Notwithstanding the ProQuest Terms and Conditions, you may use this content in accordance with the terms of the License.</t>
  </si>
  <si>
    <t xml:space="preserve"> 2023-07-08</t>
  </si>
  <si>
    <t xml:space="preserve"> 2064-2074</t>
  </si>
  <si>
    <t>26</t>
  </si>
  <si>
    <t xml:space="preserve"> 2023-06-20 (manuscriptRevised) , 2023-09-07 (publishedOnlineFinalForm) , 2023-02-01 (manuscriptReceived) , 2023-07-08 (publishedOnlineEarlyUnpaginated) , 2023-06-22 (manuscriptAccepted)</t>
  </si>
  <si>
    <t xml:space="preserve"> 2064</t>
  </si>
  <si>
    <t xml:space="preserve"> Hospitals , Intervention , Mental health , Intervention , Public health , Patients , PSYCHOLOGY , PSYCHOLOGY , Mental health , PSYCHOLOGY , Discharge , Mental health services , Qualitative analysis , Liaison , Stakeholders , Patient safety , Well being , Well being , Mental disorders , Hospitalization , Hospitals , Education , Ordination , Illnesses , PSYCHOLOGY , SUSTAINABILITY , Workshops , Health education , HUMANRESOURCES , Safety , Mental disorders , Caregivers , Educational systems , Decision making , Data collection , Nominal group technique , Mental health services , Public health , Public health , Academic staff , Community hospitals , Caregivers , Social services , Mental disorders , Data , Social support , Safety , Hospitals , Co-design , Safety , Decision making , Social services , Social support , Decision making , Caregivers , Safety , Prioritizing , SUSTAINABILITY , Social services , Public health , Social interactions , Patients , SUSTAINABILITY , PSYCHOLOGY , Experts , SUSTAINABILITY , SUSTAINABILITY , SUSTAINABILITY , SUSTAINABILITY , SUSTAINABILITY , Ordination , SUSTAINABILITY , SUSTAINABILITY , SUSTAINABILITY , United Kingdom--UK , Social</t>
  </si>
  <si>
    <t>2867609214</t>
  </si>
  <si>
    <t xml:space="preserve"> School of Social Work, Morrison Family College of Health, University of St Thomas</t>
  </si>
  <si>
    <t xml:space="preserve"> Federal Bureau of Investigation--FBI</t>
  </si>
  <si>
    <t xml:space="preserve"> ©2023. This work is published under https://creativecommons.org/licenses/by/4.0/ (the “License”).  Notwithstanding the ProQuest Terms and Conditions, you may use this content in accordance with the terms of the License</t>
  </si>
  <si>
    <t>0147-1473</t>
  </si>
  <si>
    <t xml:space="preserve"> 33-51</t>
  </si>
  <si>
    <t xml:space="preserve"> Ann Arbor</t>
  </si>
  <si>
    <t>Social Development Issues</t>
  </si>
  <si>
    <t>45</t>
  </si>
  <si>
    <t xml:space="preserve"> 33</t>
  </si>
  <si>
    <t xml:space="preserve"> Poverty , Empowerment , PSYCHOLOGY , Health status , Stigma , Property , Manslaughter , Property offences , Poverty , SUSTAINABILITY , PSYCHOLOGY , Empowerment , Professional training , Stigma , Social policy , Property crime , PSYCHOLOGY , Advocacy , Social policy , Health education , PSYCHOLOGY , Violent crime , PSYCHOLOGY , Criminal investigations , PSYCHOLOGY , PSYCHOLOGY , SUSTAINABILITY , Welfare , Social work education , Mental health , Social work education , Mental health , Violent crime , Statistical methods , United States--US</t>
  </si>
  <si>
    <t>2854696165</t>
  </si>
  <si>
    <t xml:space="preserve"> Swedish Agency for Health Technology Assessment and Assessment of Social Services (SBU), Stockholm, Sweden , Department of social work, Stockholm university, Stockholm, Sweden;  Department of social work and criminology, University of Gävle, Gävle, Sweden , Swedish Agency for Health Technology Assessment and Assessment of Social Services (SBU), Stockholm, Sweden , Swedish Agency for Health Technology Assessment and Assessment of Social Services (SBU), Stockholm, Sweden , Swedish Agency for Health Technology Assessment and Assessment of Social Services (SBU), Stockholm, Sweden , Swedish Agency for Health Technology Assessment and Assessment of Social Services (SBU), Stockholm, Sweden , Department of health sciences, Lund University, Lund, Sweden , Department of health and welfare, Dalarna University, Falun, Sweden;  Aging Research Center, Karolinska Institutet, Stockholm, Sweden , Department of social work, Stockholm university, Stockholm, Sweden , National Board of Health and Welfare, Stockholm, Sweden , Department of social work, University of Gothenburg, Gothenburg, Sweden , Department of Neurobiology, Care Sciences and Society, Karolinska Institutet, Stockholm, Sweden , Swedish Agency for Health Technology Assessment and Assessment of Social Services (SBU), Stockholm, Sweden</t>
  </si>
  <si>
    <t xml:space="preserve"> © 2022 SBU - Swedish Agency for Health Technology Assessment and Assessment of Social Services. Published by Informa UK Limited, trading as Taylor &amp; Francis Group. This work is licensed under the Creative Commons  Attribution – Non-Commercial – No Derivatives License http://creativecommons.org/licenses/by-nc-nd/4.0/ (the “License”).  Notwithstanding the ProQuest Terms and Conditions, you may use this content in accordance with the terms of the License.</t>
  </si>
  <si>
    <t xml:space="preserve"> Sep 2023</t>
  </si>
  <si>
    <t>1369-1457</t>
  </si>
  <si>
    <t xml:space="preserve"> 882-895</t>
  </si>
  <si>
    <t>Sep 2023</t>
  </si>
  <si>
    <t>European Journal of Social Work</t>
  </si>
  <si>
    <t xml:space="preserve"> 882</t>
  </si>
  <si>
    <t xml:space="preserve"> Professional practice , Intervention , Intervention , Social work research , People with disabilities , Systematic review , Maps , Social work , Welfare benefits , Older people , Older people , Social services , Government agencies , Search strategies , PSYCHOLOGY , Maps , Social services , Government agencies , Evaluation , Social work research , Scientific evidence , People with disabilities</t>
  </si>
  <si>
    <t>2829053832</t>
  </si>
  <si>
    <t xml:space="preserve"> Department of Social Work and Criminology, University of Gävle, Gävle, Sweden , RISE Research Institutes of Sweden, Division Safety and Transport, Measurement Science and Technology, Stockholm, Sweden , School of Social Work, Lund, Sweden , Department of Social Work and Criminology, University of Gävle, Gävle, Sweden</t>
  </si>
  <si>
    <t xml:space="preserve"> © The Author(s) 2023</t>
  </si>
  <si>
    <t>1049-7315</t>
  </si>
  <si>
    <t xml:space="preserve"> 634-641</t>
  </si>
  <si>
    <t xml:space="preserve"> Thousand Oaks</t>
  </si>
  <si>
    <t>Research on Social Work Practice</t>
  </si>
  <si>
    <t xml:space="preserve"> 634</t>
  </si>
  <si>
    <t xml:space="preserve"> Side effects , Professional practice , Intervention , Social services , Social work , Intervention , Social services , Scientific evidence , Social work , Social workers</t>
  </si>
  <si>
    <t>2885392267</t>
  </si>
  <si>
    <t xml:space="preserve"> Department of Social Work, Umeå University, Umeå, Sweden , Association of Local Authorities Norrbotten, Luleå, Sweden , Department of Business Administration, Technology and Society, Luleå University of Technology, Luleå, Sweden</t>
  </si>
  <si>
    <t xml:space="preserve"> © 2022 The Author(s). Published by Informa UK Limited, trading as Taylor &amp; Francis Group. This work is licensed under the Creative Commons  Attribution – Non-Commercial – No Derivatives License http://creativecommons.org/licenses/by-nc-nd/4.0/ (the “License”).  Notwithstanding the ProQuest Terms and Conditions, you may use this content in accordance with the terms of the License.</t>
  </si>
  <si>
    <t xml:space="preserve"> Aug 2023</t>
  </si>
  <si>
    <t xml:space="preserve"> 431-444</t>
  </si>
  <si>
    <t>Aug 2023</t>
  </si>
  <si>
    <t xml:space="preserve"> 431</t>
  </si>
  <si>
    <t xml:space="preserve"> Evidence-based practice , Governance , Social services , Local knowledge , PSYCHOLOGY , Public officials , Collaboration , EDUCATION , Changes</t>
  </si>
  <si>
    <t>2827006641</t>
  </si>
  <si>
    <t xml:space="preserve"> Macquarie University, Centre for Health Systems and Safety Research, Australian Institute of Health Innovation, Sydney, Australia (GRID:grid.1004.5) (ISNI:0000 0001 2158 5405); Macquarie University, Centre for Workforce Futures, Sydney, Australia (GRID:grid.1004.5) (ISNI:0000 0001 2158 5405); Peking University, Institute of Population Research, Beijing, China (GRID:grid.11135.37) (ISNI:0000 0001 2256 9319) , Macquarie University, Department of Management, Macquarie Business School, Sydney, Australia (GRID:grid.1004.5) (ISNI:0000 0001 2158 5405) , Macquarie University, Department of Management, Macquarie Business School, Sydney, Australia (GRID:grid.1004.5) (ISNI:0000 0001 2158 5405); University of New South Wales, Social Policy Research Centre, Sydney, Australia (GRID:grid.1005.4) (ISNI:0000 0004 4902 0432) , University of New South Wales, School of Business, Canberra, Australia (GRID:grid.1005.4) (ISNI:0000 0004 4902 0432) , Peking University, Institute of Population Research, Beijing, China (GRID:grid.11135.37) (ISNI:0000 0001 2256 9319)</t>
  </si>
  <si>
    <t xml:space="preserve"> © The Author(s), under exclusive licence to Springer Nature B.V. 2023. Springer Nature or its licensor (e.g. a society or other partner) holds exclusive rights to this article under a publishing agreement with the author(s) or other rightsholder(s); author self-archiving of the accepted manuscript version of this article is solely governed by the terms of such publishing agreement and applicable law.</t>
  </si>
  <si>
    <t xml:space="preserve"> 2023-06-16</t>
  </si>
  <si>
    <t>0167-5923</t>
  </si>
  <si>
    <t xml:space="preserve"> 56</t>
  </si>
  <si>
    <t>Population Research and Policy Review</t>
  </si>
  <si>
    <t xml:space="preserve"> 2023-05-24 (Registration) , 2022-04-18 (Received) , 2023-05-23 (Accepted)</t>
  </si>
  <si>
    <t xml:space="preserve"> Costs , Aging , Aging , Sensitivity analysis , Health care expenditures , Prices , Life cycle analysis , Demand analysis , Older people , Policy making , Policy making , PSYCHOLOGY , Geriatrics , Policy making , SUSTAINABILITY , Social services , Aging , Costs , Costing , Aging , Older people , Older people , Sensitivity analysis , Cost analysis , Gross Domestic Product--GDP , Life cycles , Capitation , Projections , Asian cultural groups , SUSTAINABILITY , Sensitivity analysis , SUSTAINABILITY , Older people , Community health care , Gross Domestic Product--GDP , Social services , Social services , Gross Domestic Product--GDP , Community-based programs , Disability , SUSTAINABILITY , Sensitivity analysis , China , Social , Economic</t>
  </si>
  <si>
    <t>3103508019</t>
  </si>
  <si>
    <t xml:space="preserve"> Middle East College, Sultanate of Oman , University of Portsmouth, United Kingdom , University of Portsmouth, United Kingdom , Wolseley, United Kingdom</t>
  </si>
  <si>
    <t xml:space="preserve"> Copyright Journal of Developing Areas Summer 2023</t>
  </si>
  <si>
    <t xml:space="preserve"> Summer 2023</t>
  </si>
  <si>
    <t>0022-037X</t>
  </si>
  <si>
    <t xml:space="preserve"> 123-147</t>
  </si>
  <si>
    <t xml:space="preserve"> Nashville</t>
  </si>
  <si>
    <t>Summer 2023</t>
  </si>
  <si>
    <t>The Journal of Developing Areas</t>
  </si>
  <si>
    <t>57</t>
  </si>
  <si>
    <t xml:space="preserve"> 123</t>
  </si>
  <si>
    <t xml:space="preserve"> Occupations , Minimum wage , Income inequality , Labor force , Occupations , HUMANRESOURCES , Regions , Industrialized nations , Wage differential , Companies , Informal economy , Financial services , Social services delivery , Industrialized nations , Educational attainment , ECONOMICS , Income inequality , Educational attainment , Income inequality , ECONOMICS , HUMANRESOURCES , Companies , Educational attainment , Labor force , Occupations , Social services delivery , Occupations , Informal economy , Labor market , PSYCHOLOGY , Skilled workers , Labor market , Wage differential , HUMANRESOURCES , Women , Financial services , Companies , Wages &amp; salaries , Decomposition , Informal economy , Regions , Social services , FINANCE , EDUCATION , Attainment , Workers , Labor force , Workers , HUMANRESOURCES , Regional variations , Minimum wage , ECONOMICS , HUMANRESOURCES , Work skills , Regional differences , Wage differential , Labor market , Industrialized nations , ECONOMICS , Wages &amp; salaries , HUMANRESOURCES , France , United States--US , Pakistan , Chen, Lu , India</t>
  </si>
  <si>
    <t>2878159657</t>
  </si>
  <si>
    <t xml:space="preserve"> Department of Social Work, Hong Kong Baptist University, Hong Kong, China , Department of AI and High Performance Computing Application Software, Inspur Electronic Information Industry Co., Ltd ., Jinan, China</t>
  </si>
  <si>
    <t xml:space="preserve"> Jul 2023</t>
  </si>
  <si>
    <t>1752-5098</t>
  </si>
  <si>
    <t xml:space="preserve"> English , Chinese</t>
  </si>
  <si>
    <t xml:space="preserve"> 121-136</t>
  </si>
  <si>
    <t>Jul 2023</t>
  </si>
  <si>
    <t>China Journal of Social Work</t>
  </si>
  <si>
    <t>16</t>
  </si>
  <si>
    <t xml:space="preserve"> 121</t>
  </si>
  <si>
    <t xml:space="preserve"> Social services , Case studies , Decision making , Social work education , Software , Training , Technology</t>
  </si>
  <si>
    <t>2878159277</t>
  </si>
  <si>
    <t xml:space="preserve"> Department of Social Sciences and Philosophy, Kokkola University Consortium Chydenius, University of Jyväskylä, Kokkola, Finland</t>
  </si>
  <si>
    <t xml:space="preserve"> 166-181</t>
  </si>
  <si>
    <t xml:space="preserve"> 166</t>
  </si>
  <si>
    <t xml:space="preserve"> Older people , Social services , Case studies , Cultural differences , Well being , Volunteers , Quality of life , Information society</t>
  </si>
  <si>
    <t>2864292448</t>
  </si>
  <si>
    <t xml:space="preserve"> Care Coalition</t>
  </si>
  <si>
    <t xml:space="preserve"> 2023-06-22</t>
  </si>
  <si>
    <t>1557-0541</t>
  </si>
  <si>
    <t xml:space="preserve"> 295-305</t>
  </si>
  <si>
    <t>Progress in Community Health Partnerships</t>
  </si>
  <si>
    <t>17</t>
  </si>
  <si>
    <t xml:space="preserve"> 295</t>
  </si>
  <si>
    <t xml:space="preserve"> PSYCHOLOGY , PSYCHOLOGY , SUSTAINABILITY , Health care policy , SUSTAINABILITY , PSYCHOLOGY , SUSTAINABILITY , HUMANRESOURCES , PSYCHOLOGY , Caregivers , Pediatrics , Legal aid , PSYCHOLOGY , Families &amp; family life , Health services , Collaboration , SUSTAINABILITY , Coalition formation , Community , SUSTAINABILITY , Pediatrics , Children , Social services , Health needs , United States--US , North Carolina , Social</t>
  </si>
  <si>
    <t>2831112749</t>
  </si>
  <si>
    <t xml:space="preserve"> Indiana University, O’Neill School of Public &amp; Environmental Affairs, Bloomington, USA (GRID:grid.411377.7) (ISNI:0000 0001 0790 959X) , Indiana University, O’Neill School of Public &amp; Environmental Affairs, Bloomington, USA (GRID:grid.411377.7) (ISNI:0000 0001 0790 959X)</t>
  </si>
  <si>
    <t xml:space="preserve"> © International Society for Third-Sector Research 2022.</t>
  </si>
  <si>
    <t xml:space="preserve"> 2022-04-28</t>
  </si>
  <si>
    <t xml:space="preserve"> Jun 2023</t>
  </si>
  <si>
    <t>0957-8765</t>
  </si>
  <si>
    <t xml:space="preserve"> 600-612</t>
  </si>
  <si>
    <t>Jun 2023</t>
  </si>
  <si>
    <t>Voluntas</t>
  </si>
  <si>
    <t xml:space="preserve"> 2022-04-03 (Registration) , 2022-04-02 (Accepted)</t>
  </si>
  <si>
    <t xml:space="preserve"> 600</t>
  </si>
  <si>
    <t xml:space="preserve"> Social services delivery , Developing countries--LDCs , Legitimacy , Public goods , Developing countries--LDCs , Social services , Private sector , Public schools , Legitimacy , ECONOMICS , PSYCHOLOGY , PSYCHOLOGY , ECONOMICS , PSYCHOLOGY , Government , INDUSTRY</t>
  </si>
  <si>
    <t>2828056736</t>
  </si>
  <si>
    <t xml:space="preserve"> Mbarara University of Science and Technology, Mbarara, Uganda (GRID:grid.33440.30) (ISNI:0000 0001 0232 6272) , Mbarara University of Science and Technology, Mbarara, Uganda (GRID:grid.33440.30) (ISNI:0000 0001 0232 6272)</t>
  </si>
  <si>
    <t xml:space="preserve"> 2023-06-08</t>
  </si>
  <si>
    <t>0147-2011</t>
  </si>
  <si>
    <t xml:space="preserve"> 333-344</t>
  </si>
  <si>
    <t>Society</t>
  </si>
  <si>
    <t>60</t>
  </si>
  <si>
    <t xml:space="preserve"> 2023-05-16 (Registration)</t>
  </si>
  <si>
    <t xml:space="preserve"> 333</t>
  </si>
  <si>
    <t xml:space="preserve"> Loans , Agriculture , Attitudes , Content analysis , Empowerment , International organizations , Empowerment , Policy making , Grants , Refugees , Social integration , Policy making , Refugees , Social integration , Socioeconomic factors , Empowerment , Loans , Motivation , Health education , Attitudes , Social services , Labor market , Livelihood , PSYCHOLOGY , PSYCHOLOGY , Labor market , Health services , Farmworkers , Content analysis , Nongovernmental organizations--NGOs , Policy making , Loans , Health behavior , Nongovernmental organizations--NGOs , Access , Social services , International cooperation , International organizations , Cooperation , Socioeconomic factors , Access , Health education , Socioeconomic factors , Emotions , Attitudes , Nongovernmental organizations--NGOs , Refugees , Social services , PSYCHOLOGY , Social integration , Labor market , Access , Uganda , Social Services , Job Skills , Refugees , Focus Groups</t>
  </si>
  <si>
    <t>2816239449</t>
  </si>
  <si>
    <t xml:space="preserve"> University of California, Luskin School of Public Affairs, Department of Social Welfare, Los Angeles, United States (GRID:grid.19006.3e) (ISNI:0000 0000 9632 6718) , University of California, Luskin School of Public Affairs, Department of Social Welfare, Los Angeles, United States (GRID:grid.19006.3e) (ISNI:0000 0000 9632 6718) , University of California, David Geffen School of Medicine, Department of Pediatrics, Los Angeles, United States (GRID:grid.19006.3e) (ISNI:0000 0000 9632 6718) , University of California, David Geffen School of Medicine, Department of Pediatrics, Los Angeles, United States (GRID:grid.19006.3e) (ISNI:0000 0000 9632 6718) , University of California, David Geffen School of Medicine, Department of Pediatrics, Los Angeles, United States (GRID:grid.19006.3e) (ISNI:0000 0000 9632 6718) , University of California, David Geffen School of Medicine, Department of Pediatrics, Los Angeles, United States (GRID:grid.19006.3e) (ISNI:0000 0000 9632 6718)</t>
  </si>
  <si>
    <t xml:space="preserve"> © Southern Criminal Justice Association 2022.</t>
  </si>
  <si>
    <t xml:space="preserve"> 2022-06-28</t>
  </si>
  <si>
    <t>1066-2316</t>
  </si>
  <si>
    <t xml:space="preserve"> 767-785</t>
  </si>
  <si>
    <t xml:space="preserve"> Louisville</t>
  </si>
  <si>
    <t>American Journal of Criminal Justice : AJCJ</t>
  </si>
  <si>
    <t>48</t>
  </si>
  <si>
    <t xml:space="preserve"> 2022-05-23 (Registration) , 2021-12-16 (Received) , 2022-05-23 (Accepted)</t>
  </si>
  <si>
    <t xml:space="preserve"> 767</t>
  </si>
  <si>
    <t xml:space="preserve"> PSYCHOLOGY , Social services , COVID-19 , Jails , Young adults , Coronaviruses , Social programs , Pandemics , Pandemics , Employment , COVID-19 , Probation , Recidivism , Imprisonment</t>
  </si>
  <si>
    <t>2814337538</t>
  </si>
  <si>
    <t xml:space="preserve"> © 2023 Lu et al. This is an open access article distributed under the terms of the Creative Commons Attribution License: http://creativecommons.org/licenses/by/4.0/  (the “License”), which permits unrestricted use, distribution, and reproduction in any medium, provided the original author and source are credited. Notwithstanding the ProQuest Terms and Conditions, you may use this content in accordance with the terms of the License.</t>
  </si>
  <si>
    <t xml:space="preserve"> May 2023</t>
  </si>
  <si>
    <t>May 2023</t>
  </si>
  <si>
    <t xml:space="preserve"> 2022-10-27 (Received) , 2023-04-30 (Accepted) , 2023-05-16 (Published)</t>
  </si>
  <si>
    <t xml:space="preserve"> e0285752</t>
  </si>
  <si>
    <t xml:space="preserve"> SUSTAINABILITY , SUSTAINABILITY , Health surveillance , PSYCHOLOGY , Public health , SUSTAINABILITY , Public health , SUSTAINABILITY , Quarantine , Tactile stimuli , Health disparities , Postal codes , COVID-19 , COVID-19 , Privacy , SUSTAINABILITY , SUSTAINABILITY , Contact tracing , Social services , Disease , Referrals , HUMANRESOURCES , SUSTAINABILITY , Social services , Public health , SUSTAINABILITY , SUSTAINABILITY , PSYCHOLOGY , PSYCHOLOGY , SUSTAINABILITY , PSYCHOLOGY , Touch , Fairness , SUSTAINABILITY , Santa Clara County California , United States--US , California , Social</t>
  </si>
  <si>
    <t>2809480372</t>
  </si>
  <si>
    <t xml:space="preserve"> © 2023 Moreno et al. This is an open access article distributed under the terms of the Creative Commons Attribution License: http://creativecommons.org/licenses/by/4.0/  (the “License”), which permits unrestricted use, distribution, and reproduction in any medium, provided the original author and source are credited. Notwithstanding the ProQuest Terms and Conditions, you may use this content in accordance with the terms of the License.</t>
  </si>
  <si>
    <t xml:space="preserve"> 2022-12-13 (Received) , 2023-04-13 (Accepted) , 2023-05-04 (Published)</t>
  </si>
  <si>
    <t xml:space="preserve"> e0284966</t>
  </si>
  <si>
    <t xml:space="preserve"> SUSTAINABILITY , SUSTAINABILITY , SUSTAINABILITY , Social services , Information technology , HUMANRESOURCES , SUSTAINABILITY , Questionnaires , Internet access , Variables , Social services , MARKETING , Family income , PSYCHOLOGY , PSYCHOLOGY , SUSTAINABILITY , SUSTAINABILITY , PSYCHOLOGY , PSYCHOLOGY , SUSTAINABILITY , Digital technology , PSYCHOLOGY , Field study , SUSTAINABILITY , Social</t>
  </si>
  <si>
    <t>2808764042</t>
  </si>
  <si>
    <t xml:space="preserve"> Department of Law, Economics, Politics and Modern languages, LUMSA University, Roma, Italy , Department of Law, Economics, Politics and Modern languages, LUMSA University, Taranto, Italy</t>
  </si>
  <si>
    <t xml:space="preserve"> 519-531</t>
  </si>
  <si>
    <t xml:space="preserve"> 519</t>
  </si>
  <si>
    <t xml:space="preserve"> Digital divide , Poverty , Poverty , Uncertainty , Health care , Well being , Well being , Health services , Social security , Pandemics , Technology , Social work , Internet access , Social services , Social work , Pandemics , Internet access , Welfare , Social security , Social services , Low income groups , Pandemics</t>
  </si>
  <si>
    <t>2876305665</t>
  </si>
  <si>
    <t xml:space="preserve"> Brooklyn Institute for Social Research, United States</t>
  </si>
  <si>
    <t xml:space="preserve"> Copyright © International Labor and Working-Class History, Inc., 2022</t>
  </si>
  <si>
    <t xml:space="preserve"> 2022-10-20</t>
  </si>
  <si>
    <t xml:space="preserve"> Spring 2023</t>
  </si>
  <si>
    <t>0147-5479</t>
  </si>
  <si>
    <t xml:space="preserve"> 179-201</t>
  </si>
  <si>
    <t>Spring 2023</t>
  </si>
  <si>
    <t>International Labor and Working Class History</t>
  </si>
  <si>
    <t>103</t>
  </si>
  <si>
    <t xml:space="preserve"> 31525 Cut and Sew Apparel Manufacturing (except Contractors)</t>
  </si>
  <si>
    <t xml:space="preserve"> 179</t>
  </si>
  <si>
    <t xml:space="preserve"> Manufacturing , Deindustrialization , INDUSTRY , Political economy , New Deal , ECONOMICS , Social dynamics , Wives , ECONOMICS , OPERATIONS , PSYCHOLOGY , Crises , OPERATIONS , ACCTAX , Cities , OPERATIONS , Social democracy , Policy making , ACCTAX , Runaways , Organized crime , Adolescents , Competition , FINANCE , Social history , International relations , HUMANRESOURCES , Unemployment , Historiography , Labor unions , Social services , PSYCHOLOGY , Clothing industry , Local government , Real estate , Auctions , Unemployment , New Deal , Municipal bonds , Clothing industry , Real estate , Settlements &amp; damages , Social services , Political economy , Deindustrialization , Social democracy , Labor unions , Ethnic identity , Cities , Dominance , Runaways , Social history , Policy making , Profits , Local government , Organized crime , Crises , Historiography , Wives , New York City New York , New York , United States--US</t>
  </si>
  <si>
    <t>2833383866</t>
  </si>
  <si>
    <t xml:space="preserve"> Faculty of Social Sciences, Beijing Institute of Technology, Beijing, China , Vanke School of Public Health, Tsinghua University, Beijing, China , College of Teacher’s Education, Capital Normal University, Beijing, China , Resilience Research Centre, Dalhousie University, Halifax, Canada , College of Political Science and Law, Capital Normal University, Beijing, China</t>
  </si>
  <si>
    <t xml:space="preserve"> Apr 2023</t>
  </si>
  <si>
    <t xml:space="preserve"> 147-160</t>
  </si>
  <si>
    <t>Apr 2023</t>
  </si>
  <si>
    <t xml:space="preserve"> 147</t>
  </si>
  <si>
    <t xml:space="preserve"> Comparative studies , Satisfaction , Developing countries--LDCs , Public health , Health services , Developing countries--LDCs , Adjustment , Secondary schools , Health behavior , Prosocial behavior , Psychosocial intervention , Social services , Resilience , Adjustment , Mental depression , Psychosocial factors , Youth , Secondary school students , PSYCHOLOGY , Prosocial behavior , Social services , Public health , Resilience , PSYCHOLOGY , Youth , China</t>
  </si>
  <si>
    <t>2815744205</t>
  </si>
  <si>
    <t xml:space="preserve"> Department of Social Development and Welfare, Universitas Gadjah Mada, Yogyakarta, Indonesia , Department of Social Development and Welfare, Universitas Gadjah Mada, Yogyakarta, Indonesia; Department of Sociology and Social Policy, Lingnan University, Tuen Mun, Hong Kong , Department of Social Development and Welfare, Universitas Gadjah Mada, Yogyakarta, Indonesia</t>
  </si>
  <si>
    <t xml:space="preserve"> 2022-07-05</t>
  </si>
  <si>
    <t>5/6</t>
  </si>
  <si>
    <t xml:space="preserve"> 537-549</t>
  </si>
  <si>
    <t xml:space="preserve"> 62419 Other Individual and Family Services</t>
  </si>
  <si>
    <t xml:space="preserve"> 2022-05-18 (Received) , 2022-06-15 (Revised) , 2022-06-18 (Accepted)</t>
  </si>
  <si>
    <t xml:space="preserve"> 537</t>
  </si>
  <si>
    <t xml:space="preserve"> Literature reviews , Health services , Discrimination , HUMANRESOURCES , Employment , Technology , Welfare services , Inequality , Social services delivery , OPERATIONS , Colonialism , Evidence based research , Vulnerability , Internet access , Welfare , ECONOMICS , Health education , ECONOMICS , COVID-19 , Discrimination , Social policy , OPERATIONS , Inequality , Literature reviews , Resources , Employment , Discrimination , Vulnerability , Welfare services , Welfare services , Internet access , Social services delivery , Welfare state , Health education , Penetration , Risk , Welfare state , Internet access , Employment , Welfare state , Coronaviruses , Literature reviews , Social services delivery , PSYCHOLOGY , Sociology , International comparisons , Sweden , Kenya , India</t>
  </si>
  <si>
    <t>2788503334</t>
  </si>
  <si>
    <t xml:space="preserve"> University of La Rioja, Logrono, Spain , University of Castilla-La Mancha, Cuenca, Spain</t>
  </si>
  <si>
    <t xml:space="preserve"> European Social Fund , European Commission</t>
  </si>
  <si>
    <t xml:space="preserve"> © The Author(s), 2021. Published by Cambridge University Press</t>
  </si>
  <si>
    <t xml:space="preserve"> 2021-12-06</t>
  </si>
  <si>
    <t xml:space="preserve"> 376-395</t>
  </si>
  <si>
    <t>52</t>
  </si>
  <si>
    <t xml:space="preserve"> 62423 Emergency and Other Relief Services</t>
  </si>
  <si>
    <t xml:space="preserve"> 2020-06-13 (Received) , 2021-07-03 (Revised) , 2021-08-31 (Accepted)</t>
  </si>
  <si>
    <t xml:space="preserve"> 376</t>
  </si>
  <si>
    <t xml:space="preserve"> Social systems , Property , Regional government , HUMANRESOURCES , Validity , PSYCHOLOGY , Social exclusion , Information systems , Decision making , Intervention , ECONOMICS , Social policy , PSYCHOLOGY , Decision making , Social policy , PSYCHOLOGY , Information technology , Decision making , Social policy , Social policy , Social fund , PSYCHOLOGY , Social exclusion , Social exclusion , Validity , Measures , Medical diagnosis , Social conditions &amp; trends , Social conditions &amp; trends</t>
  </si>
  <si>
    <t>2784110877</t>
  </si>
  <si>
    <t xml:space="preserve"> University of Georgia, Department of Health Promotion &amp; Behavior, College of Public Health, Athens, USA (GRID:grid.213876.9) (ISNI:0000 0004 1936 738X); University of Georgia, School of Social Work, Athens, USA (GRID:grid.213876.9) (ISNI:0000 0004 1936 738X); Thomson, USA (GRID:grid.213876.9) , University of Georgia, Department of Health Promotion &amp; Behavior, College of Public Health, Athens, USA (GRID:grid.213876.9) (ISNI:0000 0004 1936 738X); University of Georgia, School of Social Work, Athens, USA (GRID:grid.213876.9) (ISNI:0000 0004 1936 738X)</t>
  </si>
  <si>
    <t xml:space="preserve"> 2023-02-02</t>
  </si>
  <si>
    <t xml:space="preserve"> Mar 2023</t>
  </si>
  <si>
    <t>1092-7875</t>
  </si>
  <si>
    <t xml:space="preserve"> 413-425</t>
  </si>
  <si>
    <t>Mar 2023</t>
  </si>
  <si>
    <t>Maternal and Child Health Journal</t>
  </si>
  <si>
    <t xml:space="preserve"> 2023-01-19 (Registration) , 2023-01-18 (Accepted)</t>
  </si>
  <si>
    <t xml:space="preserve"> 413</t>
  </si>
  <si>
    <t xml:space="preserve"> PSYCHOLOGY , SUSTAINABILITY , PSYCHOLOGY , PSYCHOLOGY , Literature reviews , SUSTAINABILITY , Population growth , Intervention , Mental depression , Women , Literature reviews , SUSTAINABILITY , Marginality , Infants , Literature reviews , Social services , Social work , Demographic change , Public health , SUSTAINABILITY , SUSTAINABILITY , Medical personnel , Social</t>
  </si>
  <si>
    <t>2783996177</t>
  </si>
  <si>
    <t xml:space="preserve"> National Equity Fund, Phoenix, Arizona , National Equity Fund, New York, New York</t>
  </si>
  <si>
    <t xml:space="preserve"> Copyright The People to People Health Foundation, Inc., Project HOPE Mar 2023</t>
  </si>
  <si>
    <t xml:space="preserve"> 395-6</t>
  </si>
  <si>
    <t xml:space="preserve"> 81341 Civic and Social Organizations , 62421 Community Food Services</t>
  </si>
  <si>
    <t xml:space="preserve"> 395</t>
  </si>
  <si>
    <t xml:space="preserve"> Bonds , Intervention , SUSTAINABILITY , SUSTAINABILITY , Public health , HUMANRESOURCES , Bonding , SUSTAINABILITY , Health status , Health care expenditures , Health care industry , SUSTAINABILITY , Community , SUSTAINABILITY , Corporate structure , SUSTAINABILITY , Organizations , SUSTAINABILITY , Innovations , SUSTAINABILITY , Investments , Social services , SUSTAINABILITY , Medicaid , SUSTAINABILITY , ECONOMICS , Medical technology , Community organizations , PSYCHOLOGY , BUSINESSLAW , SUSTAINABILITY , Public health , Community , Medicaid , Public finance , Health services , Health care expenditures , Medicaid , Public health , Organizations , Managed care , Managed care , Managed care , Cooperation , Social services , MARKETING , Public health , Clinical outcomes , Health care expenditures , Social services , Community participation , Social services , Investments , Public health , ACCTAX , SUSTAINABILITY , Low income groups , Social agencies , Health care expenditures , Community support , Economic , Social</t>
  </si>
  <si>
    <t>2770830365</t>
  </si>
  <si>
    <t xml:space="preserve"> Institute for Social Change, University of Tasmania, Hobart, Tasmania, Australia , Centre for Social Impact, UWA Business School, The University of Western Australia, Crawley, Western Australia, Australia , Centre for Social Impact, UWA Business School, The University of Western Australia, Crawley, Western Australia, Australia</t>
  </si>
  <si>
    <t xml:space="preserve"> © 2022. This article is published under http://creativecommons.org/licenses/by-nc/4.0/ (the “License”). Notwithstanding the ProQuest Terms and Conditions, you may use this content in accordance with the terms of the License.</t>
  </si>
  <si>
    <t xml:space="preserve"> 2022-06-06</t>
  </si>
  <si>
    <t>0951-0605</t>
  </si>
  <si>
    <t xml:space="preserve"> 388-403</t>
  </si>
  <si>
    <t>Children &amp; Society</t>
  </si>
  <si>
    <t>37</t>
  </si>
  <si>
    <t xml:space="preserve"> 2022-05-03 (Revised) , 2022-01-03 (Received) , 2022-05-19 (Accepted)</t>
  </si>
  <si>
    <t xml:space="preserve"> 388</t>
  </si>
  <si>
    <t xml:space="preserve"> Expenditures , Qualitative research , Coping , Health problems , Technology , Health status , PSYCHOLOGY , Coping , Support services , Disadvantaged , COVID-19 , Disadvantaged , Social isolation , Parents &amp; parenting , Expenditures , Pandemics , COVID-19 , Children , Home education , PSYCHOLOGY , Social services , Children , PSYCHOLOGY , Pandemics , Qualitative research , PSYCHOLOGY , Social isolation , Families &amp; family life , Mental health services , COVID-19 , Adjustment , Coping , Home education , Mental health services , COVID-19 , Restrictions , Families &amp; family life , Social services , Disadvantaged , Access , Child development , Screen time , Qualitative research , Parents &amp; parenting , Pandemics , Social services , Pandemics , Home education , Sedentary , Social isolation , Parents &amp; parenting , Mental health , Qualitative research , PSYCHOLOGY , PSYCHOLOGY , PSYCHOLOGY , Friendship , Support services</t>
  </si>
  <si>
    <t>2920606700</t>
  </si>
  <si>
    <t xml:space="preserve"> WHO Collaborating Centre for Community Health Services, School of Nursing,         The Hong Kong Polytechnic University  , Hong Kong SAR, China; School of Nursing,         The Hong Kong Polytechnic University  , Hong Kong SAR, China , Office of the Dean, Faculty of Health and Environmental Sciences,         Auckland University of Technology  , Auckland, New Zealand , Department of Biostatistics and Epidemiology,         Auckland University of Technology  , Auckland, New Zealand , National Head of Nursing,     Te Pūkenga  , New Zealand , AUT Centre for Active Ageing, School of Clinical Sciences,         Auckland University of Technology  , Auckland, New Zealand</t>
  </si>
  <si>
    <t xml:space="preserve"> © The Author(s) 2023. This work is licensed under the Creative Commons  Attribution – Non-Commercial License https://creativecommons.org/licenses/by-nc/4.0/ (the “License”).  Notwithstanding the ProQuest Terms and Conditions, you may use this content in accordance with the terms of the License.</t>
  </si>
  <si>
    <t xml:space="preserve"> 2023-02-08</t>
  </si>
  <si>
    <t xml:space="preserve"> Feb 2023</t>
  </si>
  <si>
    <t>1609-4069</t>
  </si>
  <si>
    <t xml:space="preserve"> Edmonton</t>
  </si>
  <si>
    <t>Feb 2023</t>
  </si>
  <si>
    <t>International Journal of Qualitative Methods</t>
  </si>
  <si>
    <t xml:space="preserve"> Public transportation , Health care , Population growth , Health services , Immigration , Sociocultural factors , Asian cultural groups , Loneliness , Social resources , Immigrants , Social services , Public housing , Loneliness , Primary care , Housing , Immigrants , Social interaction , Public transportation , Community-based programs , Workshops , Social services , Social interaction , Life</t>
  </si>
  <si>
    <t xml:space="preserve"> https://journals.sagepub.com/doi/10.1177/16094069231157704</t>
  </si>
  <si>
    <t>2784149959</t>
  </si>
  <si>
    <t xml:space="preserve"> Mount Royal University, Canada , Mount Royal University, Canada , University of Calgary, Canada , University of Calgary, Canada , University of Calgary, Canada</t>
  </si>
  <si>
    <t xml:space="preserve"> © 2023. This work is published under https://creativecommons.org/licenses/by-nc-sa/4.0/ (the “License”). Notwithstanding the ProQuest Terms and Conditions, you may use this content in accordance with the terms of the License.</t>
  </si>
  <si>
    <t>1052-0147</t>
  </si>
  <si>
    <t xml:space="preserve"> 623-643</t>
  </si>
  <si>
    <t xml:space="preserve"> Fort Lauderdale</t>
  </si>
  <si>
    <t>The Qualitative Report</t>
  </si>
  <si>
    <t xml:space="preserve"> 623</t>
  </si>
  <si>
    <t xml:space="preserve"> PSYCHOLOGY , Research methodology , PSYCHOLOGY , Participatory research , Health services , PSYCHOLOGY , EDUCATION , PSYCHOLOGY , Human immunodeficiency virus--HIV , Social services , Data collection , Illnesses , PSYCHOLOGY , Stigma , Community research , PSYCHOLOGY , Discrimination , Coping strategies , Canada , Alberta Canada , Mixed Methods Research , Skill Development , Data Analysis , Research Methodology , Acquired Immunodeficiency Syndrome (AIDS)</t>
  </si>
  <si>
    <t>2772408440</t>
  </si>
  <si>
    <t xml:space="preserve"> Copyright Policy Press 2023</t>
  </si>
  <si>
    <t>1744-2648</t>
  </si>
  <si>
    <t xml:space="preserve"> 95–115</t>
  </si>
  <si>
    <t>Evidence &amp; Policy</t>
  </si>
  <si>
    <t xml:space="preserve"> 95</t>
  </si>
  <si>
    <t xml:space="preserve"> Professionalization , Skills , Decision making , Skills , Health services , Research , Social development , Decision making , Health education , Social services , Social services , Information sharing , Capacity building approach , Research , Decision making , Social services , Health education , Strategies , Boundaries , Research , PSYCHOLOGY , EDUCATION , PSYCHOLOGY , Brokers , PSYCHOLOGY , PSYCHOLOGY , Roles</t>
  </si>
  <si>
    <t>2772186155</t>
  </si>
  <si>
    <t xml:space="preserve"> School of Management and Economics, Federal University of Technology Paraná, Brazil , School of Business and Economics, Loughborough University, UK , Biomedical Engineering Postgraduate Research Programme, Federal University of Technology Paraná, Brazil</t>
  </si>
  <si>
    <t>0954-0962</t>
  </si>
  <si>
    <t xml:space="preserve"> 183-186</t>
  </si>
  <si>
    <t>Public Money &amp; Management</t>
  </si>
  <si>
    <t xml:space="preserve"> Transformation , Social skills , Vulnerability , Social development , Public services , Adaptive technology , Technology , Regulation , Social workers , Work skills , Older people , Older people , Social services , Social workers , Policy making , Public services , Policy making , Social services , Illiteracy , Technological change , Social policy , PSYCHOLOGY , People with disabilities , Social workers , Policy making , Older people , Social services , People with disabilities , Public services</t>
  </si>
  <si>
    <t>2771487228</t>
  </si>
  <si>
    <t xml:space="preserve"> Kreta Ayer Family Services, Montfort Care, Singapore, Singapore , Department of Social Work, Faculty of Arts and Social Sciences, National University of Singapore, Singapore, Singapore</t>
  </si>
  <si>
    <t xml:space="preserve"> © 2022 Taylor &amp; Francis Group, LLC</t>
  </si>
  <si>
    <t>0163-4372</t>
  </si>
  <si>
    <t xml:space="preserve"> 208-220</t>
  </si>
  <si>
    <t>Journal of Gerontological Social Work</t>
  </si>
  <si>
    <t>66</t>
  </si>
  <si>
    <t xml:space="preserve"> 2021-08-09 (Received) , 2022-05-23 (Rev-recd) , 2022-05-24 (Accepted)</t>
  </si>
  <si>
    <t xml:space="preserve"> 208</t>
  </si>
  <si>
    <t xml:space="preserve"> Connectedness , Adaptation , COVID-19 , Visibility , Occupational stress , Technology , Workplaces , Social services delivery , Stress , Telecommunications , Older people , Older people , Telecommunications , Pandemics , COVID-19 , Community-based programs , PSYCHOLOGY</t>
  </si>
  <si>
    <t>2770820793</t>
  </si>
  <si>
    <t xml:space="preserve"> Universitat Autònoma de Barcelona, Nursing Department, Faculty of Medicine, Grup de Recerca Infermera en Vulnerabilitat i Salut (GRIVIS), Bellaterra, Spain (GRID:grid.7080.f) (ISNI:0000 0001 2296 0625) , Coalition PLUS, Paris, France (GRID:grid.7080.f) , Stop Sida, Barcelona, Spain (GRID:grid.7080.f) , Fundació Àmbit Prevenció, Barcelona, Spain (GRID:grid.7080.f) , NGO Stop Sida, Barcelona, Spain (GRID:grid.7080.f) , Fundació Àmbit Prevenció, Barcelona, Spain (GRID:grid.7080.f) , Stop Sida, Barcelona, Spain (GRID:grid.7080.f); Universtiat Autònoma de Barcelona, Clinical Instructor at Nursing Department, Barcelona, Spain (GRID:grid.7080.f) (ISNI:0000 0001 2296 0625) , Centre d’Estudis Epidemiològics Sobre Les Infeccions de Transmissió Sexual i Sida de Catalunya (CEEISCAT), Departament de Salut, Generalitat de Catalunya, Badalona, Spain (GRID:grid.425910.b) (ISNI:0000 0004 1789 862X); Ajuntament de Mataró, Departament d’Igualtat i Diversitat Ciutadana, Mataró, Spain (GRID:grid.425910.b) , Centre d’Estudis Epidemiològics Sobre Les Infeccions de Transmissió Sexual i Sida de Catalunya (CEEISCAT), Departament de Salut, Generalitat de Catalunya, Badalona, Spain (GRID:grid.425910.b) (ISNI:0000 0004 1789 862X); Institut d’Investigació Germans Trias i Pujol, Badalona, Spain (GRID:grid.429186.0) (ISNI:0000 0004 1756 6852) , ASSIR Esquerra Barcelona, Servei Trànsit Barcelona. Institut Català de La Salut, Departament de Salut | Generalitat de Catalunya, Barcelona, Spain (GRID:grid.22061.37) (ISNI:0000 0000 9127 6969) , Coalition PLUS, Paris, France (GRID:grid.22061.37) , Centre d’Estudis Epidemiològics Sobre Les Infeccions de Transmissió Sexual i Sida de Catalunya (CEEISCAT), Departament de Salut, Generalitat de Catalunya, Badalona, Spain (GRID:grid.425910.b) (ISNI:0000 0004 1789 862X); Institut d’Investigació Germans Trias i Pujol, Badalona, Spain (GRID:grid.429186.0) (ISNI:0000 0004 1756 6852); Centro de Investigación Biomédica en Red de Epidemiología y Salud Pública (CIBERESP), Madrid, Spain (GRID:grid.466571.7) (ISNI:0000 0004 1756 6246) , Centre d’Estudis Epidemiològics Sobre Les Infeccions de Transmissió Sexual i Sida de Catalunya (CEEISCAT), Departament de Salut, Generalitat de Catalunya, Badalona, Spain (GRID:grid.425910.b) (ISNI:0000 0004 1789 862X); Institut d’Investigació Germans Trias i Pujol, Badalona, Spain (GRID:grid.429186.0) (ISNI:0000 0004 1756 6852); Centro de Investigación Biomédica en Red de Epidemiología y Salud Pública (CIBERESP), Madrid, Spain (GRID:grid.466571.7) (ISNI:0000 0004 1756 6246)</t>
  </si>
  <si>
    <t xml:space="preserve"> 629-638</t>
  </si>
  <si>
    <t xml:space="preserve"> 2022-08-18 (Registration) , 2022-02-16 (Received) , 2022-08-17 (Accepted) , 2022-07-14 (Rev-Recd)</t>
  </si>
  <si>
    <t xml:space="preserve"> 629</t>
  </si>
  <si>
    <t xml:space="preserve"> Nongovernmental organizations--NGOs , Mental health services , PSYCHOLOGY , PSYCHOLOGY , PSYCHOLOGY , Decision making , Pandemics , Nongovernmental organizations--NGOs , PSYCHOLOGY , Prostitution , Social services , PSYCHOLOGY , PSYCHOLOGY , COVID-19 , Qualitative research , Intersectionality , Health services , Pandemics , Disease transmission , COVID-19 , PSYCHOLOGY , PSYCHOLOGY , Mens health , Patient-centered care , Sex workers , INDUSTRY , PSYCHOLOGY , Transgender persons , Spain</t>
  </si>
  <si>
    <t>2918036595</t>
  </si>
  <si>
    <t xml:space="preserve"> © 2023.This work is published under https://creativecommons.org/licenses/by-nc/4.0/  (the “License”).  Notwithstanding the ProQuest Terms and Conditions, you may use this content in accordance with the terms of the License.</t>
  </si>
  <si>
    <t xml:space="preserve"> Spanish</t>
  </si>
  <si>
    <t xml:space="preserve"> Madrid</t>
  </si>
  <si>
    <t>Methaodos. Revista de Ciencias Sociales</t>
  </si>
  <si>
    <t xml:space="preserve"> 2023-04-30 (Issued) , 2023-05-31 (Submitted) , 2023-09-19 (Created) , 2023-09-19 (Modified)</t>
  </si>
  <si>
    <t xml:space="preserve"> Intervention , Beneficiaries , Quality of life , Islands , Councils , Effectiveness , Quality of life , Innovations , Innovations , Minimum wage , Technology , Multidimensional approach , Income , Social services , Interdisciplinary aspects , Information sharing , Technology , Social integration , Social services , Access , ECONOMICS , Social integration , Tenerife</t>
  </si>
  <si>
    <t>2917629484</t>
  </si>
  <si>
    <t xml:space="preserve"> © 2023. This work is licensed under https://creativecommons.org/licenses/by/4.0/  (the “License”).  Notwithstanding the ProQuest Terms and Conditions, you may use this content in accordance with the terms of the License.</t>
  </si>
  <si>
    <t xml:space="preserve"> 2023-05-25</t>
  </si>
  <si>
    <t xml:space="preserve"> Toronto</t>
  </si>
  <si>
    <t>Journal of Medical Internet Research</t>
  </si>
  <si>
    <t xml:space="preserve"> 2022-12-14 (Preprint first published) , 2022-12-14 (Submitted) , 2023-03-07 (Revised version received) , 2023-03-30 (Accepted) , 2023-05-22 (Published)</t>
  </si>
  <si>
    <t xml:space="preserve"> e45045</t>
  </si>
  <si>
    <t xml:space="preserve"> Barriers , Databases , INDUSTRY , Telemedicine , Subject heading schemes , Caregivers , Efficacy , PSYCHOLOGY , PSYCHOLOGY , Internet , Clinical trials , Social services , Dementia , Access , Search strategies , COVID-19 , Infrastructure , Clinical outcomes , Health care , Systematic review , PSYCHOLOGY , COVID-19 , Pandemics , Public health , High risk , Pandemics , Caregivers , Telemedicine , Systematic review , Families &amp; family life , Health services , Qualitative research , Effectiveness , Technology , COVID-19 , Dyads , Dementia , Caregiving , Caregivers , Barriers , Social services delivery , Pandemics , Search engines</t>
  </si>
  <si>
    <t>2902118117</t>
  </si>
  <si>
    <t xml:space="preserve"> © 2023. This work is licensed under http://creativecommons.org/licenses/by/4.0/  (the “License”).  Notwithstanding the ProQuest Terms and Conditions, you may use this content in accordance with the terms of the License.</t>
  </si>
  <si>
    <t xml:space="preserve"> 2023-11-16</t>
  </si>
  <si>
    <t xml:space="preserve"> 2023-03-15 (Received) , 2023-11-06 (Accepted) , 2023-11-16 (Published)</t>
  </si>
  <si>
    <t xml:space="preserve"> Mental health services , Mental health , Misalignment , Injuries , Help seeking behavior , Literacy , Leadership , Collaboration , Cooperation , Nonprofit organizations , Mental health , PSYCHOLOGY , Interpersonal relations , Collaboration , Availability , Health services , Housing , SUSTAINABILITY , Interpersonal communication , SUSTAINABILITY , PSYCHOLOGY , Decision theory , SUSTAINABILITY , Community , Credibility , Decision making , Social networks , Social support , Leadership , PSYCHOLOGY , Alliances , Effectiveness , Risk , Social services , Health care policy , Peers , Cognitive ability , Strategic management , Cultural change , Decision making , Personal communication , Classification , Injuries , Community organizations , Recreation , SUSTAINABILITY , Social services , Mental health services , Community structure , Work , Peers , Decision making , Housing , Workers , Political leadership , Nonprofit organizations , Communication , SUSTAINABILITY , Australia , Social</t>
  </si>
  <si>
    <t>2893325727</t>
  </si>
  <si>
    <t xml:space="preserve"> © 2023 by the authors. 
Licensee MDPI, Basel, Switzerland. This article is an open access article distributed under the terms and conditions of the Creative Commons Attribution (CC BY) license (https://creativecommons.org/licenses/by/4.0/).
 Notwithstanding the ProQuest Terms and Conditions, you may use this content in accordance with the terms of the License.</t>
  </si>
  <si>
    <t xml:space="preserve"> 2023-10-30</t>
  </si>
  <si>
    <t xml:space="preserve"> 2023-09-15 (Received) , 2023-10-25 (Accepted)</t>
  </si>
  <si>
    <t xml:space="preserve"> 604</t>
  </si>
  <si>
    <t xml:space="preserve"> MANAGEMENT , EDUCATION , PSYCHOLOGY , HUMANRESOURCES , PSYCHOLOGY , Pandemics , Children , Training , Public health , Information , PSYCHOLOGY , COVID-19 , Restrictions , Public health , PSYCHOLOGY , Classrooms , Responses , Pandemics , COVID-19 , Ireland , United Kingdom--UK , Northern Ireland</t>
  </si>
  <si>
    <t>2885214960</t>
  </si>
  <si>
    <t xml:space="preserve"> Warwick Clinical Trials Unit, Warwick Medical School, University of Warwick, Coventry, UK; University Hospitals Coventry and Warwickshire NHS Trust, Coventry, UK , Warwick Clinical Trials Unit, Warwick Medical School, University of Warwick, Coventry, UK , Northern Ireland Clinical Trials Unit, Belfast, UK , Department of Ophthalmology, Wellcome-Wolfson Institute for Experimental Medicine, Queens University Belfast, Belfast, UK</t>
  </si>
  <si>
    <t xml:space="preserve"> © 2023 Author(s) (or their employer(s)) 2023. Re-use permitted under CC BY. Published by BMJ. https://creativecommons.org/licenses/by/4.0/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</si>
  <si>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2023-10-18</t>
  </si>
  <si>
    <t xml:space="preserve"> 2022-08-24 (Received) , 2023-09-29 (Accepted)</t>
  </si>
  <si>
    <t xml:space="preserve"> e067684</t>
  </si>
  <si>
    <t xml:space="preserve"> Costs , PSYCHOLOGY , SUSTAINABILITY , Vascular endothelial growth factor , Diabetes , Health services , Effectiveness , Diabetic retinopathy , Clinical trials , PSYCHOLOGY , Health care expenditures , SUSTAINABILITY , SUSTAINABILITY , SUSTAINABILITY , Health care expenditures , Quality of life , SUSTAINABILITY , Steroids , Clinical trials , Edema , PSYCHOLOGY , Social services , SUSTAINABILITY , Missing data , Sensitivity analysis , SUSTAINABILITY , United Kingdom--UK , United States--US , Social</t>
  </si>
  <si>
    <t>2882800046</t>
  </si>
  <si>
    <t xml:space="preserve"> Faculty of Health Sciences, Simon Fraser University, Burnaby, BC V5A 1S6, Canada&lt;email&gt;mathewcjfleury@gmail.com&lt;/email&gt; (M.F.); &lt;email&gt;alya_govorchin@sfu.ca&lt;/email&gt; (A.G.); , School of Social Work, University of British Columbia, Vancouver, BC V6T 1Z2, Canada , Community Scholars Program, Simon Fraser University, Burnaby, BC V5A 1S6, Canada; &lt;email&gt;rorymarck@gmail.com&lt;/email&gt; , Department of Gender, Sexuality, and Women’s Studies, Simon Fraser University, Burnaby, BC V5A 1S6, Canada , Independent Researcher, Vancouver, BC V6B 5K3, Canada , Independent Researcher, Vancouver, BC V6A 1H4, Canada; &lt;email&gt;kahlieds89@gmail.com&lt;/email&gt; (K.S.); , Independent Researcher, Vancouver, BC V6A 1H4, Canada; &lt;email&gt;kahlieds89@gmail.com&lt;/email&gt; (K.S.); , Independent Researcher, Vancouver, BC V6B 0R1, Canada , Faculty of Health Sciences, Simon Fraser University, Burnaby, BC V5A 1S6, Canada&lt;email&gt;mathewcjfleury@gmail.com&lt;/email&gt; (M.F.); &lt;email&gt;alya_govorchin@sfu.ca&lt;/email&gt; (A.G.); , Eastside Illicit Drinkers Group for Education, Vancouver Area Network of Drug Users, Vancouver, BC V6A 1P4, Canada , Department of Medicine, Faculty of Medicine, University of British Columbia, Vancouver, BC V5Z 1M9, Canada , Independent Researcher, Vancouver, BC V6A 1H4, Canada; &lt;email&gt;kahlieds89@gmail.com&lt;/email&gt; (K.S.); , Faculty of Health Sciences, Simon Fraser University, Burnaby, BC V5A 1S6, Canada&lt;email&gt;mathewcjfleury@gmail.com&lt;/email&gt; (M.F.); &lt;email&gt;alya_govorchin@sfu.ca&lt;/email&gt; (A.G.); , Faculty of Health Sciences, Simon Fraser University, Burnaby, BC V5A 1S6, Canada&lt;email&gt;mathewcjfleury@gmail.com&lt;/email&gt; (M.F.); &lt;email&gt;alya_govorchin@sfu.ca&lt;/email&gt; (A.G.); , Vancouver Area Network of Drug Users, Vancouver, BC V6A 1P4, Canada; &lt;email&gt;crompton.n@gmail.com&lt;/email&gt; , Political Science Graduate Program, York University, Toronto, ON M3J 1P3, Canada , Independent Researcher, Vancouver, BC V6A 1H4, Canada; &lt;email&gt;kahlieds89@gmail.com&lt;/email&gt; (K.S.); , Faculty of Health Sciences, Simon Fraser University, Burnaby, BC V5A 1S6, Canada&lt;email&gt;mathewcjfleury@gmail.com&lt;/email&gt; (M.F.); &lt;email&gt;alya_govorchin@sfu.ca&lt;/email&gt; (A.G.); , School of Nursing, University of British Columbia, Vancouver, BC V6C 1S4, Canada , Pivot Legal Society, Vancouver, BC V6A 3E9, Canada; Vancouver Prison Justice Day Committee, Vancouver, BC V5N 5W1, Canada; Defund 604 Network, Vancouver, BC V5Y 1L7, Canada , Independent Researcher, BT7 3GZ Belfast, Ireland , Interdisciplinary Studies Program, University of British Columbia, Vancouver, BC V6T 1Z1, Canada</t>
  </si>
  <si>
    <t xml:space="preserve"> Supreme Court-Canada</t>
  </si>
  <si>
    <t xml:space="preserve"> 2023-09-30</t>
  </si>
  <si>
    <t xml:space="preserve"> 2023-08-04 (Received) , 2023-09-25 (Accepted)</t>
  </si>
  <si>
    <t xml:space="preserve"> 549</t>
  </si>
  <si>
    <t xml:space="preserve"> White supremacy , Bureaucracy , FINANCE , Politics , OPERATIONS , Grass roots movement , INDUSTRY , Colonialism , INDUSTRY , Accountability , PSYCHOLOGY , Colonialism , Neoliberalism , Nonprofit organizations , Bureaucratization , Social order , Social services , Charities , Social movements , Legislation , Housing , Health services , Nonprofit organizations , Governance , Neoliberalism , Housing , Legislation , Community research , Social order , Inequality , Bureaucratization , Social services , Social movements , Colonialism , United States--US , Canada</t>
  </si>
  <si>
    <t>2876452497</t>
  </si>
  <si>
    <t xml:space="preserve"> Kveloce I+D+I (Senior Europa S.L.), 46003 Valencia, Spain; &lt;email&gt;mferri@kveloce.com&lt;/email&gt; (M.F.S.); &lt;email&gt;mferrando@kveloce.com&lt;/email&gt; (M.F.) , Kveloce I+D+I (Senior Europa S.L.), 46003 Valencia, Spain; &lt;email&gt;mferri@kveloce.com&lt;/email&gt; (M.F.S.); &lt;email&gt;mferrando@kveloce.com&lt;/email&gt; (M.F.) , Kveloce I+D+I (Senior Europa S.L.), 46003 Valencia, Spain; &lt;email&gt;mferri@kveloce.com&lt;/email&gt; (M.F.S.); &lt;email&gt;mferrando@kveloce.com&lt;/email&gt; (M.F.) , The Research Institute on Social Welfare Policy (POLIBIENESTAR), University of Valencia, Tarongers Campus, 46022 Valencia, Spain; &lt;email&gt;mirian.fernandez-salido@uv.es&lt;/email&gt; (M.F.S.); &lt;email&gt;tamara.alhambra@uv.es&lt;/email&gt; (T.A.-B.); &lt;email&gt;jordi.garces@uv.es&lt;/email&gt; (J.G.F.) , The Research Institute on Social Welfare Policy (POLIBIENESTAR), University of Valencia, Tarongers Campus, 46022 Valencia, Spain; &lt;email&gt;mirian.fernandez-salido@uv.es&lt;/email&gt; (M.F.S.); &lt;email&gt;tamara.alhambra@uv.es&lt;/email&gt; (T.A.-B.); &lt;email&gt;jordi.garces@uv.es&lt;/email&gt; (J.G.F.) , The Research Institute on Social Welfare Policy (POLIBIENESTAR), University of Valencia, Tarongers Campus, 46022 Valencia, Spain; &lt;email&gt;mirian.fernandez-salido@uv.es&lt;/email&gt; (M.F.S.); &lt;email&gt;tamara.alhambra@uv.es&lt;/email&gt; (T.A.-B.); &lt;email&gt;jordi.garces@uv.es&lt;/email&gt; (J.G.F.) , Center of Social and Urban Innovation Las Naves, 46024 Valencia, Spain; &lt;email&gt;rachaeldix@gmail.com&lt;/email&gt;</t>
  </si>
  <si>
    <t xml:space="preserve"> 2023-10-03</t>
  </si>
  <si>
    <t>1661-7827</t>
  </si>
  <si>
    <t>International Journal of Environmental Research and Public Health</t>
  </si>
  <si>
    <t>20</t>
  </si>
  <si>
    <t xml:space="preserve"> 2023-07-28 (Received) , 2023-10-01 (Accepted)</t>
  </si>
  <si>
    <t xml:space="preserve"> 6880</t>
  </si>
  <si>
    <t xml:space="preserve"> Internet , Intervention , Quantitative analysis , PSYCHOLOGY , Health services , Management , PSYCHOLOGY , Medical personnel , Loneliness , Questionnaires , Chronic illnesses , Researchers , Older people , Health promotion , Health facilities , PSYCHOLOGY , PSYCHOLOGY , Aging , Social isolation , PSYCHOLOGY , Frailty , Value-based care , PSYCHOLOGY , PSYCHOLOGY , Pandemics , Caregivers , Barriers , Social activities , Health education , Integrated delivery systems , Social services , Caregivers , Medical technology , Lifestyles , Medical personnel , Access , PSYCHOLOGY , Europe , Spain</t>
  </si>
  <si>
    <t>2872935217</t>
  </si>
  <si>
    <t xml:space="preserve"> Copyright Publishing India Group 2023</t>
  </si>
  <si>
    <t>2277-1395</t>
  </si>
  <si>
    <t xml:space="preserve"> New Delhi</t>
  </si>
  <si>
    <t>Social Work Chronicle</t>
  </si>
  <si>
    <t xml:space="preserve"> PSYCHOLOGY , International social work , Professionalization , Social justice , Social workers , Welfare services , Social values , Social services , Working hours , PSYCHOLOGY , Human rights , Human rights , Social welfare , India</t>
  </si>
  <si>
    <t>2865408129</t>
  </si>
  <si>
    <t xml:space="preserve"> 2023-09-07</t>
  </si>
  <si>
    <t xml:space="preserve"> 2023-04-19 (Received) , 2023-08-27 (Accepted) , 2023-09-07 (Published)</t>
  </si>
  <si>
    <t xml:space="preserve"> Software , Reduction , Drugs , SUSTAINABILITY , Health services , Syringes , Residential preferences , Needle exchange programs , Housing , Drugs , Housing , SUSTAINABILITY , Hepatitis C , SUSTAINABILITY , Interviews , PSYCHOLOGY , Drug abuse , Syringes , SUSTAINABILITY , Drug use , SUSTAINABILITY , Housing , Social services , PSYCHOLOGY , Spatial data , SUSTAINABILITY , SUSTAINABILITY , Police , SUSTAINABILITY , Harm reduction , Syringes , SUSTAINABILITY , Access , PSYCHOLOGY , SUSTAINABILITY , Canada , Vancouver British Columbia Canada , Social</t>
  </si>
  <si>
    <t>2863979781</t>
  </si>
  <si>
    <t xml:space="preserve"> Department of Population Health, NYU Langone Health, New York City, New York, USA; Vilcek Institute of Graduate Biomedical Sciences, NYU Langone Health, New York City, New York, USA , Health Sciences Library, New York University Grossman School of Medicine, New York City, New York, USA , Department of Population Health, NYU Langone Health, New York City, New York, USA; Institute for Excellence in Health Equity, NYU Langone Health, New York City, New York, USA</t>
  </si>
  <si>
    <t xml:space="preserve"> © 2023 Author(s) (or their employer(s)) 2023. Re-use permitted under CC BY-NC. No commercial re-use. See rights and permissions. Published by BMJ. http://creativecommons.org/licenses/by-nc/4.0/ This is an open access article distributed in accordance with the Creative Commons Attribution Non Commercial (CC BY-NC 4.0) license, which permits others to distribute, remix, adapt, build upon this work non-commercially, and license their derivative works on different terms, provided the original work is properly cited, appropriate credit is given, any changes made indicated, and the use is non-commercial. See:  http://creativecommons.org/licenses/by-nc/4.0/ . Notwithstanding the ProQuest Terms and Conditions, you may use this content in accordance with the terms of the License.</t>
  </si>
  <si>
    <t xml:space="preserve"> 2023-09-12</t>
  </si>
  <si>
    <t xml:space="preserve"> 2023-02-07 (Received) , 2023-08-24 (Accepted)</t>
  </si>
  <si>
    <t xml:space="preserve"> e072617</t>
  </si>
  <si>
    <t xml:space="preserve"> Health care access , Emergency medical care , Conferences , Health services , Chronic illnesses , Older people , Demography , Health research , PSYCHOLOGY , INDUSTRY , Community research , Measures , Patients , Age , Primary care , Social services , Will , Public health , Primary care , Geriatrics , PSYCHOLOGY , PSYCHOLOGY , Disease control , Health care access , United States--US</t>
  </si>
  <si>
    <t>2850276977</t>
  </si>
  <si>
    <t xml:space="preserve"> Transilvania University of Braşov , Transilvania University of Braşov</t>
  </si>
  <si>
    <t xml:space="preserve"> © 2023. This work is published under http://webbut.unitbv.ro/bulletin/ (the “License”). Notwithstanding the ProQuest Terms and Conditions, you may use this content in accordance with the terms of the License.</t>
  </si>
  <si>
    <t>2066-7701</t>
  </si>
  <si>
    <t xml:space="preserve"> 75-82</t>
  </si>
  <si>
    <t xml:space="preserve"> Brasov</t>
  </si>
  <si>
    <t>Bulletin of the Transilvania University of Brasov. Series VII, Social Sciences and Law.</t>
  </si>
  <si>
    <t xml:space="preserve"> 75</t>
  </si>
  <si>
    <t xml:space="preserve"> INDUSTRY , Content analysis , Social services , Data analysis , PSYCHOLOGY , PSYCHOLOGY , PSYCHOLOGY , Social media , Mass media effects , Nonprofit organizations , PSYCHOLOGY , PSYCHOLOGY , Nongovernmental organizations--NGOs</t>
  </si>
  <si>
    <t>2843122589</t>
  </si>
  <si>
    <t xml:space="preserve"> ESEIS Research Group, Department of Sociology Social Work and Public Health, University of Huelva, 21007 Huelva, Spain; &lt;email&gt;rocio.munoz@dstso.uhu.es&lt;/email&gt; (R.M.-M.); &lt;email&gt;aleix.morilla@dstso.uhu.es&lt;/email&gt; (A.M.-L.) , Department of Social Work and Social Services, Pablo de Olavide University, 41013 Seville, Spain; &lt;email&gt;frelmed@upo.es&lt;/email&gt; , ESEIS Research Group, Department of Sociology Social Work and Public Health, University of Huelva, 21007 Huelva, Spain; &lt;email&gt;rocio.munoz@dstso.uhu.es&lt;/email&gt; (R.M.-M.); &lt;email&gt;aleix.morilla@dstso.uhu.es&lt;/email&gt; (A.M.-L.) , ESEIS Research Group, Department of Sociology Social Work and Public Health, University of Huelva, 21007 Huelva, Spain; &lt;email&gt;rocio.munoz@dstso.uhu.es&lt;/email&gt; (R.M.-M.); &lt;email&gt;aleix.morilla@dstso.uhu.es&lt;/email&gt; (A.M.-L.)</t>
  </si>
  <si>
    <t xml:space="preserve"> 2023-07-02</t>
  </si>
  <si>
    <t xml:space="preserve"> 2023-06-02 (Received) , 2023-06-29 (Accepted)</t>
  </si>
  <si>
    <t xml:space="preserve"> 389</t>
  </si>
  <si>
    <t xml:space="preserve"> Well being , Decision making , Quality of life , Social impact , Pandemics , Society , PSYCHOLOGY , Social services , Earthquakes , PSYCHOLOGY , Risk assessment , COVID-19 , Resilience , Vulnerability , Indexes , PSYCHOLOGY , Pandemics , FINANCE , COVID-19</t>
  </si>
  <si>
    <t>2833248001</t>
  </si>
  <si>
    <t xml:space="preserve"> Senior Consultant/Analyst, Kaiser Permanente , San Diego State University , San Diego State University , San Diego State University</t>
  </si>
  <si>
    <t xml:space="preserve"> Copyright Southern Public Administration Education Foundation 2023</t>
  </si>
  <si>
    <t xml:space="preserve"> 220-243</t>
  </si>
  <si>
    <t xml:space="preserve"> 92312 Administration of Public Health Programs</t>
  </si>
  <si>
    <t xml:space="preserve"> 220</t>
  </si>
  <si>
    <t xml:space="preserve"> PSYCHOLOGY , COVID-19 , Trends , Health services , Racism , Employment , Homeless people , Social research , Racism , Mental health services , COVID-19 , Housing , Housing , SUSTAINABILITY , Public health , Disasters , Medical decision making , SUSTAINABILITY , Employment , PSYCHOLOGY , PSYCHOLOGY , SUSTAINABILITY , SUSTAINABILITY , SUSTAINABILITY , SUSTAINABILITY , Social services , Disasters , Preservation , BUSINESSLAW , Public health , Social services , Homeless people , SUSTAINABILITY , SUSTAINABILITY , SUSTAINABILITY , SUSTAINABILITY , SUSTAINABILITY , SUSTAINABILITY , SUSTAINABILITY , United States--US , Social</t>
  </si>
  <si>
    <t>2812407053</t>
  </si>
  <si>
    <t xml:space="preserve"> Division of Child and Adolescent Psychiatry, Department of Psychiatry, Columbia University-New York State Psychiatric Institute, New York, NY 10032, USA; Department of Epidemiology, Mailman School of Public Health, Columbia University, New York, NY 10032, USA , Center for Family and Community Medicine, Vagelos College of Physicians and Surgeons, Columbia University, New York, NY 10032, USA , Division of Child and Adolescent Psychiatry, Department of Psychiatry, Columbia University-New York State Psychiatric Institute, New York, NY 10032, USA , Division of Child and Adolescent Psychiatry, Department of Psychiatry, Columbia University-New York State Psychiatric Institute, New York, NY 10032, USA; Department of Epidemiology, Mailman School of Public Health, Columbia University, New York, NY 10032, USA , Department of Epidemiology, Mailman School of Public Health, Columbia University, New York, NY 10032, USA; Department of Epidemiology and Biostatistics, Graduate School of Public Health &amp; Health Policy, City University of New York, New York, NY 10027, USA , Center for Child and Youth Mental Health and Child Protection, IPH, Norwegian University of Science and Technology, 7030 Trondheim, Norway , Division of Child and Adolescent Psychiatry, Department of Psychiatry, Columbia University-New York State Psychiatric Institute, New York, NY 10032, USA; Department of Epidemiology, Mailman School of Public Health, Columbia University, New York, NY 10032, USA , Department of Psychiatry, Institute for Health Equity Research, Icahn School of Medicine at Mount Sinai, New York, NY 10029, USA , Department of Chaplaincy Services, Northwell Health, Lenox Hill Hospital, New York, NY 10075, USA , Division of Child and Adolescent Psychiatry, Department of Psychiatry, Columbia University-New York State Psychiatric Institute, New York, NY 10032, USA , Division of Child and Adolescent Psychiatry, Department of Psychiatry, Columbia University-New York State Psychiatric Institute, New York, NY 10032, USA , Division of Child and Adolescent Psychiatry, Department of Psychiatry, Columbia University-New York State Psychiatric Institute, New York, NY 10032, USA , Division of Child and Adolescent Psychiatry, Department of Psychiatry, Columbia University-New York State Psychiatric Institute, New York, NY 10032, USA; Department of Epidemiology, Mailman School of Public Health, Columbia University, New York, NY 10032, USA</t>
  </si>
  <si>
    <t xml:space="preserve"> 2023-04-25</t>
  </si>
  <si>
    <t xml:space="preserve"> 2023-02-28 (Received) , 2023-04-12 (Accepted)</t>
  </si>
  <si>
    <t xml:space="preserve"> 5632</t>
  </si>
  <si>
    <t xml:space="preserve"> Alcohol use , Cannabis , Mental health , Minority &amp; ethnic groups , Mental health , Mormonism , Questionnaires , Marijuana , PSYCHOLOGY , COVID-19 , Hispanic Americans , Social services , PSYCHOLOGY , COVID-19 , PSYCHOLOGY , Source studies , Drinking behavior , Drinking behavior , Alcohol , Drug use , Adults , PSYCHOLOGY , PSYCHOLOGY , Public health , Race , Coronaviruses , Religious orthodoxy , Mental health services , PSYCHOLOGY , PSYCHOLOGY , Public health , Drugs , Religiosity , Ethnicity , Public health , Jehovahs Witnesses , COVID-19 , Ethnicity , Statistical analysis , Substance use , PSYCHOLOGY , Drug abuse , Substance abuse , Cannabis , Pandemics , PSYCHOLOGY , Race , Social services , Public health , Family income , Substance use , United States--US , New York City New York</t>
  </si>
  <si>
    <t>2806594340</t>
  </si>
  <si>
    <t xml:space="preserve"> 2023-04-19</t>
  </si>
  <si>
    <t>Societies</t>
  </si>
  <si>
    <t xml:space="preserve"> 2022-12-16 (Received) , 2023-03-24 (Accepted)</t>
  </si>
  <si>
    <t xml:space="preserve"> 102</t>
  </si>
  <si>
    <t xml:space="preserve"> HUMANRESOURCES , Older people , OPERATIONS , SUSTAINABILITY , HUMANRESOURCES , SUSTAINABILITY , Older people , HUMANRESOURCES , Internal migration , Social services , Rights , SUSTAINABILITY , Retirement , Quality of life , PSYCHOLOGY , Quality of life , Municipalities , Migrants , Social services , Retirement , PSYCHOLOGY , Lifestyles , SUSTAINABILITY , European cultural groups , Personal experiences , Retirement , Rights , Quality of life , Ethnography , Older people , Migrants , Migration , Social services , United Kingdom--UK , Europe , Spain , Social</t>
  </si>
  <si>
    <t>2791655893</t>
  </si>
  <si>
    <t xml:space="preserve"> Department of Health and Caring Sciences, Linnaeus University, 39182 Kalmar, Sweden; The Swedish Family Care Competence Centre (NKA), Strömgatan 13, 39232 Kalmar, Sweden , Department of Health and Caring Sciences, Linnaeus University, 39182 Kalmar, Sweden; The Swedish Family Care Competence Centre (NKA), Strömgatan 13, 39232 Kalmar, Sweden , Anziani e Non Solo Società Cooperativa Sociale, Via Lenin 55, 41012 Carpi, Italy , Anziani e Non Solo Società Cooperativa Sociale, Via Lenin 55, 41012 Carpi, Italy; Department of Psychology, University of Bologna, Viale Berti Pichat 5, 40127 Bologna, Italy , Faculty of Social Sciences, University of Ljubljana, Kardeljeva pl. 5, 1000 Ljubljana, Slovenia , Faculty of Social Sciences, University of Ljubljana, Kardeljeva pl. 5, 1000 Ljubljana, Slovenia , School of Nursing, Vanderbilt University, Godchaux Hall 179, 461 21st Ave S, Nashville, TN 37240, USA; School of Education and Social Work, University of Sussex, Falmer, Brighton BN1 9RG, UK , The Netherlands Institute for Social Research (SCP), Postbus 16164, 2500 BD The Hague, The Netherlands , Department of Health and Caring Sciences, Linnaeus University, 39182 Kalmar, Sweden; The Swedish Family Care Competence Centre (NKA), Strömgatan 13, 39232 Kalmar, Sweden , Centre for Socio-Economic Research on Aging, IRCCS INRCA-National Institute of Health and Science on Aging, Via Santa Margherita 5, 60124 Ancona, Italy , Centre for Socio-Economic Research on Aging, IRCCS INRCA-National Institute of Health and Science on Aging, Via Santa Margherita 5, 60124 Ancona, Italy , Centre for Socio-Economic Research on Aging, IRCCS INRCA-National Institute of Health and Science on Aging, Via Santa Margherita 5, 60124 Ancona, Italy , Vilans—The National Centre of Expertise for Long-Term Care in The Netherlands, Churchilllaan 11, 3527 GV Utrecht, The Netherlands , Vilans—The National Centre of Expertise for Long-Term Care in The Netherlands, Churchilllaan 11, 3527 GV Utrecht, The Netherlands , Vilans—The National Centre of Expertise for Long-Term Care in The Netherlands, Churchilllaan 11, 3527 GV Utrecht, The Netherlands , Institute for Biomedical Ethics, Medical Faculty, University of Basel, Bernoullistrasse 28, 4056 Basel, Switzerland; Department of Health, Kalaidos University of Applied Sciences, Gloriastrasse 18a, 8006 Zurich, Switzerland , Department of Health, Kalaidos University of Applied Sciences, Gloriastrasse 18a, 8006 Zurich, Switzerland; Faculty of Health and Well-being, University of Winchester, Winchester SO22 4NR, UK , Department of Health, Kalaidos University of Applied Sciences, Gloriastrasse 18a, 8006 Zurich, Switzerland , Department of Health, Kalaidos University of Applied Sciences, Gloriastrasse 18a, 8006 Zurich, Switzerland; Careum, Pestalozzistrasse 3, 8032 Zurich, Switzerland , Carers Trust, 32–36 Loman Street, London SE1 OEH, UK , School of Education and Social Work, University of Sussex, Falmer, Brighton BN1 9RG, UK; Faculty of Health and Education, Manchester Metropolitan University, Manchester M15 6BX, UK , Department of Health and Caring Sciences, Linnaeus University, 39182 Kalmar, Sweden; The Swedish Family Care Competence Centre (NKA), Strömgatan 13, 39232 Kalmar, Sweden</t>
  </si>
  <si>
    <t xml:space="preserve"> 2023-03-14</t>
  </si>
  <si>
    <t xml:space="preserve"> 2022-12-22 (Received) , 2023-03-10 (Accepted)</t>
  </si>
  <si>
    <t xml:space="preserve"> 5074</t>
  </si>
  <si>
    <t xml:space="preserve"> Intervention , Health services , Recruitment , PSYCHOLOGY , PSYCHOLOGY , COVID-19 , COVID-19 , Adolescents , Social services , Schools , Adolescents , Participation , Caregivers , Recruitment , Design , Social services , Age groups , PSYCHOLOGY , Caregivers , Qualitative research , School dropouts , Italy , United Kingdom--UK , Europe , Sweden , Switzerland , Netherlands , Slovenia</t>
  </si>
  <si>
    <t>2778065721</t>
  </si>
  <si>
    <t xml:space="preserve"> Department of Human Studies, University of Trieste, Italy</t>
  </si>
  <si>
    <t xml:space="preserve"> © 2023. This work is published under https://creativecommons.org/licenses/by/3.0/ (the “License”). Notwithstanding the ProQuest Terms and Conditions, you may use this content in accordance with the terms of the License.</t>
  </si>
  <si>
    <t xml:space="preserve"> 51-68</t>
  </si>
  <si>
    <t xml:space="preserve"> Verona</t>
  </si>
  <si>
    <t>Italian Sociological Review</t>
  </si>
  <si>
    <t xml:space="preserve"> 51</t>
  </si>
  <si>
    <t xml:space="preserve"> Social policy , Social systems , Public administration , PSYCHOLOGY , MANAGEMENT , Regions , Social workers , Meetings , MARKETING , Social services , Social work , Data collection , Digitization , Social problems , Resilience , PSYCHOLOGY , Information technology , National plans , PSYCHOLOGY</t>
  </si>
  <si>
    <t>2776046426</t>
  </si>
  <si>
    <t xml:space="preserve"> © 2023. This work is licensed under http://creativecommons.org/licenses/by/4.0 (the “License”).  Notwithstanding the ProQuest Terms and Conditions, you may use this content in accordance with the terms of the License.</t>
  </si>
  <si>
    <t xml:space="preserve"> 2023-01-17</t>
  </si>
  <si>
    <t xml:space="preserve"> 113-124</t>
  </si>
  <si>
    <t xml:space="preserve"> Lisbon</t>
  </si>
  <si>
    <t>Social Inclusion</t>
  </si>
  <si>
    <t xml:space="preserve"> 2023-01-17 (Created) , 2022-06-10 (Submitted) , 2023-01-17 (Issued) , 2023-01-17 (Modified)</t>
  </si>
  <si>
    <t xml:space="preserve"> 113</t>
  </si>
  <si>
    <t xml:space="preserve"> Special education , Quarantine , Race , Social perception , Social workers , COVID-19 , Social services , Socioeconomic factors , COVID-19 , Social welfare , Interviews , Interviews , Parents &amp; parenting , Social media , Social perception , Social media , COVID-19 , Pandemics , Children , Social workers , Social services , Pandemics , Social welfare , Polls &amp; surveys , Coronaviruses , Pandemics , Parents &amp; parenting , EDUCATION , Children with disabilities , Norway</t>
  </si>
  <si>
    <t>2774904140</t>
  </si>
  <si>
    <t xml:space="preserve"> Department of Psychiatry and Neuropsychology, Maastricht University, 6200 MD Maastricht, The Netherlands; Van Everdingen Health Care Consultancy, 6132 TP Sittard, The Netherlands , Tangram Health Care Consultancy, 7006 CP Doetinchem, The Netherlands , Department of Primary and Community Care, Radboud University Medical Centre, 6500 HB Nijmegen, The Netherlands , Department of Psychiatry and Neuropsychology, Maastricht University, 6200 MD Maastricht, The Netherlands; Mondriaan Mental Health Trust, 6401 CX Heerlen, The Netherlands</t>
  </si>
  <si>
    <t xml:space="preserve"> 2023-01-31</t>
  </si>
  <si>
    <t xml:space="preserve"> 2022-12-28 (Received) , 2023-01-27 (Accepted)</t>
  </si>
  <si>
    <t xml:space="preserve"> 2546</t>
  </si>
  <si>
    <t xml:space="preserve"> Health planning , Mental health services , Mental health , Homelessness , Inequality , Marginality , PSYCHOLOGY , Mental health , PSYCHOLOGY , Health disparities , Physical education , PSYCHOLOGY , Homeless people , Social services , Migration , Social services , Domains , Homeless people , COVID-19 , Health needs , Snowball sampling , Fairness</t>
  </si>
  <si>
    <t>2774892482</t>
  </si>
  <si>
    <t xml:space="preserve"> School of Health, Care and Social Welfare, Mälardalen University, 631-05 Eskilstuna, Sweden , School of Innovation, Design and Engineering, Mälardalen University, 631-05 Eskilstuna, Sweden , School of Health, Care and Social Welfare, Mälardalen University, 631-05 Eskilstuna, Sweden , School of Health, Care and Social Welfare, Mälardalen University, 631-05 Eskilstuna, Sweden , School of Health, Care and Social Welfare, Mälardalen University, 631-05 Eskilstuna, Sweden , School of Health, Care and Social Welfare, Mälardalen University, 631-05 Eskilstuna, Sweden</t>
  </si>
  <si>
    <t>Healthcare</t>
  </si>
  <si>
    <t xml:space="preserve"> 2022-12-31 (Received) , 2023-01-29 (Accepted)</t>
  </si>
  <si>
    <t xml:space="preserve"> 408</t>
  </si>
  <si>
    <t xml:space="preserve"> Research , Social isolation , Well being , PSYCHOLOGY , Social networks , Verbal communication , Research , Recruitment , PSYCHOLOGY , Loneliness , Researchers , Older people , Social services , Access to information , PSYCHOLOGY , Social interaction , Bulletin boards , PSYCHOLOGY , FINANCE , Medical technology , PSYCHOLOGY , PSYCHOLOGY</t>
  </si>
  <si>
    <t>2774353268</t>
  </si>
  <si>
    <t xml:space="preserve"> Uppsala University, Centre for Research Ethics and Bioethics (CRB), Uppsala, Sweden (GRID:grid.8993.b) (ISNI:0000 0004 1936 9457); Karolinska Institutet, K8, Department of Clinical Neuroscience, Stockholm, Sweden (GRID:grid.4714.6) (ISNI:0000 0004 1937 0626); Astrid Lindgren Children’s Hospital, Karolinska University Hospital, Q2:07, Department of Paediatric Neurology, Stockholm, Sweden (GRID:grid.24381.3c) (ISNI:0000 0000 9241 5705) , Uppsala University, Centre for Research Ethics and Bioethics (CRB), Uppsala, Sweden (GRID:grid.8993.b) (ISNI:0000 0004 1936 9457) , Lund University, Faculty of Medicine, Department of Clinical Sciences Lund, Child and Adolescent Psychiatry, Lund, Sweden (GRID:grid.4514.4) (ISNI:0000 0001 0930 2361) , Child and Adolescent Psychiatric Clinic, Uddevalla Hospital, Uddevalla, Sweden (GRID:grid.416976.b) (ISNI:0000 0004 0624 1163) , Karolinska Institutet, K8, Department of Clinical Neuroscience, Stockholm, Sweden (GRID:grid.4714.6) (ISNI:0000 0004 1937 0626)</t>
  </si>
  <si>
    <t xml:space="preserve"> © The Author(s) 2021. This work is published under http://creativecommons.org/licenses/by/4.0/ (the “License”). Notwithstanding the ProQuest Terms and Conditions, you may use this content in accordance with the terms of the License.</t>
  </si>
  <si>
    <t xml:space="preserve"> 2021-07-05</t>
  </si>
  <si>
    <t xml:space="preserve"> Jan 2023</t>
  </si>
  <si>
    <t>1018-8827</t>
  </si>
  <si>
    <t xml:space="preserve"> 75-86</t>
  </si>
  <si>
    <t>Jan 2023</t>
  </si>
  <si>
    <t>European Child &amp; Adolescent Psychiatry</t>
  </si>
  <si>
    <t xml:space="preserve"> 2021-06-22 (Registration) , 2020-12-21 (Received) , 2021-06-19 (Accepted)</t>
  </si>
  <si>
    <t xml:space="preserve"> Families &amp; family life , Recovery , Simulation , Parents &amp; parenting , Malingering , Medicine , SUSTAINABILITY , Residential care , Medical records , Alternative medicine , Milieu therapy , Social services , Cohort analysis , Medical records , Social services , Alternative approaches , Abstinence , Parents &amp; parenting , Residential institutions , PSYCHOLOGY , Medical records</t>
  </si>
  <si>
    <t>2770546761</t>
  </si>
  <si>
    <t xml:space="preserve"> School of Health and Social Services, Wellington Institute of Technology, (WelTec), Porirua City, New Zealand , Wellington Institute of Technology, (Weltec)/Whitireia Community Polytechnic, Porirua City, New Zealand</t>
  </si>
  <si>
    <t xml:space="preserve"> © 2022 Wellington Institute of Technology</t>
  </si>
  <si>
    <t>1542-6432</t>
  </si>
  <si>
    <t xml:space="preserve"> 53-72</t>
  </si>
  <si>
    <t>Journal of Religion &amp; Spirituality in Social Work</t>
  </si>
  <si>
    <t xml:space="preserve"> 2022-07-30 (Received) , 2022-08-05 (Accepted)</t>
  </si>
  <si>
    <t xml:space="preserve"> 53</t>
  </si>
  <si>
    <t xml:space="preserve"> Social services , Charities , Christianity , Teachers , Religious beliefs , Religious pluralism , Training , Employment</t>
  </si>
  <si>
    <t>2767227448</t>
  </si>
  <si>
    <t xml:space="preserve"> Graduate Institute of Social Work, National Chengchi University, Taipei 116011, Taiwan , Department of Social Work, National Taiwan University, Taipei 10617, Taiwan</t>
  </si>
  <si>
    <t xml:space="preserve"> 2023-01-05</t>
  </si>
  <si>
    <t xml:space="preserve"> 2022-10-27 (Received) , 2023-01-03 (Accepted)</t>
  </si>
  <si>
    <t xml:space="preserve"> 956</t>
  </si>
  <si>
    <t xml:space="preserve"> PSYCHOLOGY , HUMANRESOURCES , Local government , PSYCHOLOGY , Health services , Statelessness , Undocumented immigrants , HUMANRESOURCES , Survival , Females , Employment , PSYCHOLOGY , Child welfare , Citizenship , Survival , Social services , PSYCHOLOGY , Migrant workers , Immigration policy , Migrant workers , Child placement , Children , Social services , Rights , Migrant workers , PSYCHOLOGY , Children , Social services , Cultural identity , PSYCHOLOGY , Civil rights , Local government , Residential institutions , Local government , Employment , Taiwan</t>
  </si>
  <si>
    <t>2766571176</t>
  </si>
  <si>
    <t xml:space="preserve"> Department of Social Sciences, University of Eastern Finland, Joensuu, Finland , Department of Social Sciences, University of Eastern Finland, Joensuu, Finland</t>
  </si>
  <si>
    <t xml:space="preserve"> © 2021 The Author(s). Published by Informa UK Limited, trading as Taylor &amp; Francis Group. This work is licensed under the Creative Commons Attribution License http://creativecommons.org/licenses/by/4.0/ (the “License”).  Notwithstanding the ProQuest Terms and Conditions, you may use this content in accordance with the terms of the License.</t>
  </si>
  <si>
    <t xml:space="preserve"> 155-173</t>
  </si>
  <si>
    <t xml:space="preserve"> 2020-10-14 (Received) , 2021-06-07 (Accepted)</t>
  </si>
  <si>
    <t xml:space="preserve"> 155</t>
  </si>
  <si>
    <t xml:space="preserve"> PSYCHOLOGY , Science and technology , Health services , Collaboration , Management , Companies , Data analysis , Public services , Teams , Social services , Hierarchies , Sociology , Boundaries , Regional development , Data management , Finance , Data analysis , Health care , Cost analysis , Social services , Health care , Regional variations , Public services , Power structure , Hierarchies , Data , Social services , Information management , Digitization , Science and technology , Partnerships , Finland</t>
  </si>
  <si>
    <t>2764327117</t>
  </si>
  <si>
    <t xml:space="preserve"> Hong Kong Baptist University, Hong Kong , Hong Kong Baptist University, Hong Kong , Hong Kong Baptist University, Hong Kong</t>
  </si>
  <si>
    <t xml:space="preserve"> © The Author(s) 2022</t>
  </si>
  <si>
    <t xml:space="preserve"> 219-232</t>
  </si>
  <si>
    <t xml:space="preserve"> 219</t>
  </si>
  <si>
    <t xml:space="preserve"> Qualitative research , Qualitative research , Information technology , COVID-19 , Social work , Social workers , Development programs , Community development , Social services , Social work , Pandemics , Social workers , Disaster management , Information technology , COVID-19 , Community development , Development programs , Social services , Community work , Access , Qualitative research , COVID-19 , Social work , Social workers , Disaster management , Development programs , Social services , Community development , Information technology , Qualitative research , Communications technology</t>
  </si>
  <si>
    <t>2747221061</t>
  </si>
  <si>
    <t xml:space="preserve"> The Fenway Institute, Fenway Health, Boston, MA, USA , The Fenway Institute, Fenway Health, Boston, MA, USA; Harvard T.H. Chan School of Public Health, Boston, MA, USA , HIV/AIDS Bureau, Health Resources and Services Administration, Rockville, MD, USA , HIV/AIDS Bureau, Health Resources and Services Administration, Rockville, MD, USA , The Fenway Institute, Fenway Health, Boston, MA, USA , The Fenway Institute, Fenway Health, Boston, MA, USA; Boston University School of Public Health, Boston, MA, USA; Bouve College of Health Sciences, Northeastern University, Boston, MA, USA , Center for AIDS Prevention Studies, University of California, San Francisco, San Francisco, CA, USA , The Fenway Institute, Fenway Health, Boston, MA, USA; Harvard T.H. Chan School of Public Health, Boston, MA, USA; Brigham and Women’s Hospital, Boston, MA, USA; Harvard Medical School, Boston, MA, USA , The Fenway Institute, Fenway Health, Boston, MA, USA; Harvard T.H. Chan School of Public Health, Boston, MA, USA; Harvard Medical School, Boston, MA, USA; Beth Israel Deaconess Medical Center, Harvard Medical School, Boston, MA, USA , HIV/AIDS Bureau, Health Resources and Services Administration, Rockville, MD, USA , The Fenway Institute, Fenway Health, Boston, MA, USA; Harvard Medical School, Boston, MA, USA; Massachusetts General Hospital, Boston, MA, USA</t>
  </si>
  <si>
    <t xml:space="preserve"> © 2022, Association of Schools and Programs of Public Health</t>
  </si>
  <si>
    <t>0033-3549</t>
  </si>
  <si>
    <t xml:space="preserve"> 19-30</t>
  </si>
  <si>
    <t xml:space="preserve"> Cary</t>
  </si>
  <si>
    <t>Public Health Reports</t>
  </si>
  <si>
    <t>138</t>
  </si>
  <si>
    <t xml:space="preserve"> 19</t>
  </si>
  <si>
    <t xml:space="preserve"> Community involvement , Internet , Women , Human immunodeficiency virus--HIV , PSYCHOLOGY , Mental health services , Cooperation , SUSTAINABILITY , Human immunodeficiency virus--HIV , Cross cutting , Health education , Intervention , Barriers , HUMANRESOURCES , SUSTAINABILITY , Counseling , Social services , Discrimination , Human immunodeficiency virus--HIV , Health care access , Transgender persons , Community participation , Stigma , Social services , PSYCHOLOGY , Social interactions , Social support , Intervention , Community involvement , Health services , Counseling , English language , Discrimination , Women , Social support , Barriers , Health education , Health care access , Human immunodeficiency virus--HIV , Social services , Transgender persons , Medical technology , Gender-affirming care , United States--US , Social</t>
  </si>
  <si>
    <t>2838885637</t>
  </si>
  <si>
    <t xml:space="preserve"> Judith Lumley Centre, School of Nursing &amp; Midwifery, La Trobe University, Melbourne, Australia , Judith Lumley Centre, School of Nursing &amp; Midwifery, La Trobe University, Melbourne, Australia , Judith Lumley Centre, School of Nursing &amp; Midwifery, La Trobe University, Melbourne, Australia , Judith Lumley Centre, School of Nursing &amp; Midwifery, La Trobe University, Melbourne, Australia; Digital Parenting Support, Parenting Research Centre, Melbourne, Australia; Murdoch Children’s Research Institute, Melbourne, Australia , Judith Lumley Centre, School of Nursing &amp; Midwifery, La Trobe University, Melbourne, Australia; Breastfeeding Service, Royal Women’s Hospital, Parkville, Australia , Judith Lumley Centre, School of Nursing &amp; Midwifery, La Trobe University, Melbourne, Australia; Murdoch Children’s Research Institute, Melbourne, Australia; Centre for Child &amp; Family Studies, School of Early Childhood and Inclusive Education, Queensland University of Technology, Brisbane, Australia</t>
  </si>
  <si>
    <t xml:space="preserve"> Dec 2022</t>
  </si>
  <si>
    <t xml:space="preserve"> 496-511</t>
  </si>
  <si>
    <t>Dec 2022</t>
  </si>
  <si>
    <t xml:space="preserve"> 496</t>
  </si>
  <si>
    <t xml:space="preserve"> Occupational roles , Community , Organizational environment , Community , Workforce , Work environment , Workforce , Attitudes , Attitudes , Leadership , Managers , Social services , PSYCHOLOGY , Social services , Leadership</t>
  </si>
  <si>
    <t>2772187616</t>
  </si>
  <si>
    <t xml:space="preserve"> Leonard Davis Institute of Health Economics, University of Pennsylvania, Philadelphia, United States , Department of Anthropology, North Carolina State University, Raleigh, United States , UCLA Center for Social Medicine and Humanities, University of California Los Angeles, Los Angeles, United States , Centre d'étude des mouvements sociaux (Inserm U12/76/CNRS UMR 8044/EHESS), Paris, France;  Baldy Center for Law and Social Policy, Buffalo University of Social Science, NY, USA , The University of Manchester, Manchester University, Manchester, United Kingdom of Great Britain and Northern Ireland , University of California Los Angeles, UCLA Center for Social Medicine and Humanities, Los Angeles, United States , Universidad de Puerto Rico, Graduate School of Public Health, San Juan, Puerto Rico , Massachusetts General Hospital, Disparities Research Unit, Boston, United States , Center for Research and Economic Teaching, Drug Policy Program, Aguascalientes, MX, Mexico , Medicine, University of St Andrews, St Andrews, United Kingdom of Great Britain and Northern Ireland , Population and Public Health Sciences, University of Southern California Keck School of Medicine, Los Angeles, United States , Center for Social Medicine and Humanities, University of California Los Angeles, Los Angeles, United States , Institute for Advanced Studies, University of Virginia, Charlottesville, United States , Institute of Science, Technology and Society, National Yang-Ming University, Hsinchu, Taiwan , Laureate Institute for Brain Research, The University of Oklahoma, Norman, United States , Neurology and Psychiatry Department, Faculty of Medicine, Ain Shams University, Egypt , University of Social Welfare and Rehabilitation Sciences, Substance Abuse and Dependence Research Center, Tehran, Iran (the Islamic Republic of) , David Geffen School of Medicine at UCLA, University of California Los Angeles, Los Angeles, United States , Psychiary, Yale University, New Haven, United States , Centers for Disease Control and Prevention, Overdose Response Strategy, Atlanta, United States , Humanities and Social Sciences, University of California San Francisco, San Francisco, United States , Medical Anthropology, University of California at Berkeley, Berkeley, USA , Addiction Medicine, Yale University, New Haven, United States , Anthropology, Universiteit van Amsterdam, Amsterdam, Netherlands , Independent Researcher, Uganda Recovery, Mukono, Uganda , Isfahan University of Medical Sciences, Thought, Culture and Health Institute, Isfahan, Iran (the Islamic Republic of) , Social Anthropology, University of St Andrews, St Andrews, United Kingdom of Great Britain and Northern Ireland , Andrey Rylkov Foundation for Health and Social Justice, President, RU, Moscow, Russian Federation , Anthropology, University of Virginia, Charlottesville, United States , MRC/CSO Social and Public Health Sciences Unit, University of Glasgow, Glasgow, United Kingdom of Great Britain and Northern Ireland , David Geffen School of Medicine at UCLA, University of California Los Angeles, Los Angeles, United States , Center for Supporting Community Development Initiatives, Executive Director, Hanoi, VN, Vietnam</t>
  </si>
  <si>
    <t>1744-1692</t>
  </si>
  <si>
    <t xml:space="preserve"> 3654-3669</t>
  </si>
  <si>
    <t>Global Public Health</t>
  </si>
  <si>
    <t xml:space="preserve"> 2021-09-17 (Received) , 2022-09-16 (Accepted)</t>
  </si>
  <si>
    <t xml:space="preserve"> 3654</t>
  </si>
  <si>
    <t xml:space="preserve"> Comparative studies , Intervention , Social scientists , Public health , Legal system , Legal system , Social services delivery , Harm reduction , Health initiatives , Health services , Drug abuse , COVID-19 , Social welfare , Qualitative analysis , Learning , Well being , Data , Substance abuse , Drug policy , Pandemics , Community health , COVID-19 , Drug use , Social services delivery , Public health , Social welfare , Drugs , Rehabilitation , Coronaviruses , Responses , Pandemics , PSYCHOLOGY , Scientists , Reduction , Drugs , COVID-19 , Social systems , Health services , Public health , Nongovernmental organizations--NGOs , COVID-19 , Health services , Drug policy , Nongovernmental organizations--NGOs , Ethnography , Public health , Social services , Substance abuse , Pandemics , Nongovernmental organizations--NGOs , Drug policy , Pandemics , Social welfare , Public health , Harm reduction , Medical personnel , RESEARCHCONCEPT , Drug policy , INDUSTRY , PSYCHOLOGY , Health services</t>
  </si>
  <si>
    <t>2747037322</t>
  </si>
  <si>
    <t xml:space="preserve"> Copyright The People to People Health Foundation, Inc., Project HOPE Dec 2022</t>
  </si>
  <si>
    <t xml:space="preserve"> 1694-1699</t>
  </si>
  <si>
    <t xml:space="preserve"> 51929 Web Search Portals and All Other Information Services</t>
  </si>
  <si>
    <t xml:space="preserve"> 1694</t>
  </si>
  <si>
    <t xml:space="preserve"> Patients , SUSTAINABILITY , SUSTAINABILITY , SUSTAINABILITY , Health care policy , PSYCHOLOGY , ACCTAX , OPERATIONS , Questionnaires , SUSTAINABILITY , Complex systems , Web portals , SUSTAINABILITY , PSYCHOLOGY , Health beliefs , Public health departments , Public health , Community organizations , SUSTAINABILITY , SUSTAINABILITY , Medicare , Health status , Health care industry , Models , Community organizations , Health care industry , SUSTAINABILITY , Health services , Rural areas , Health care , Rural areas , Health care industry , Social networks , SUSTAINABILITY , Innovations , Social factors , Medicine , Medicare , Social services , SUSTAINABILITY , Patients , Medicaid , Health information , Community organizations , Public health , Medicaid , Health services , Health care expenditures , Medicaid , Economic conditions , Environmental conditions , Community structure , Health behavior , SUSTAINABILITY , Social services , Clinical outcomes , Rural areas , Health care expenditures , Health status , Health services , Rural communities , Social services , Environmental conditions , Medical personnel , Public health , Patients , Patients , Health care expenditures , Environmental conditions , ECONOMICS , SUSTAINABILITY , United States--US , Minnesota , Social</t>
  </si>
  <si>
    <t>2739767253</t>
  </si>
  <si>
    <t xml:space="preserve"> Department of Communication and Art, University of Aveiro, Aveiro, Portugal</t>
  </si>
  <si>
    <t xml:space="preserve"> 2022-04-11</t>
  </si>
  <si>
    <t xml:space="preserve"> 2022</t>
  </si>
  <si>
    <t>1366-3666</t>
  </si>
  <si>
    <t xml:space="preserve"> 249-257</t>
  </si>
  <si>
    <t>Working With Older People</t>
  </si>
  <si>
    <t xml:space="preserve"> 249</t>
  </si>
  <si>
    <t xml:space="preserve"> Interactive television , Usability , Quality of life , Interactive television , Video recordings , Technological change , Remote control , Older people , Data collection , Access to information , Personal health , Fidelity , PSYCHOLOGY , ECONOMICS , Technology , Social services , PSYCHOLOGY , Usefulness , Broadcasting , Technology , Older people , Television , Broadcasting , Video recordings , Quality of life , Social services , Information</t>
  </si>
  <si>
    <t>2617597097</t>
  </si>
  <si>
    <t xml:space="preserve"> Makerere University Business School, Department of Procurement and Logistics Management, Faculty of Economics, Energy and Management Science, Kampala, Uganda (GRID:grid.11194.3c) (ISNI:0000 0004 0620 0548) , Makerere University Business School, Department of Procurement and Logistics Management, Faculty of Economics, Energy and Management Science, Kampala, Uganda (GRID:grid.11194.3c) (ISNI:0000 0004 0620 0548) , Makerere University Business School, Department of Procurement and Logistics Management, Faculty of Economics, Energy and Management Science, Kampala, Uganda (GRID:grid.11194.3c) (ISNI:0000 0004 0620 0548) , Makerere University Business School, Graduate Research Centre, Kampala, Uganda (GRID:grid.11194.3c) (ISNI:0000 0004 0620 0548)</t>
  </si>
  <si>
    <t xml:space="preserve"> 2022-01-07</t>
  </si>
  <si>
    <t>2364-3412</t>
  </si>
  <si>
    <t>Journal of International Humanitarian Action</t>
  </si>
  <si>
    <t xml:space="preserve"> 2021-11-24 (Registration) , 2020-05-16 (Received) , 2021-11-09 (Accepted)</t>
  </si>
  <si>
    <t xml:space="preserve"> Social services delivery , PSYCHOLOGY , Communication , PSYCHOLOGY , Social services delivery , Humanitarianism , Organizational communication , Refugee camps , Refugee camps</t>
  </si>
  <si>
    <t>2754416876</t>
  </si>
  <si>
    <t xml:space="preserve"> Research Centre for Health and Welfare Technology, Programme for Rehabilitation, VIA University College, Aarhus, Denmark; Department of Occupational Therapy in Aarhus, VIA University College, Aarhus, Denmark , Research Centre for Health and Welfare Technology, Programme for Rehabilitation, VIA University College, Aarhus, Denmark; Department of Occupational Therapy in Aarhus, VIA University College, Aarhus, Denmark , Research Centre for Health and Welfare Technology, Programme for Rehabilitation, VIA University College, Aarhus, Denmark; Department of Public Health, Nursing and Healthcare, Aarhus University, Aarhus, Denmark , Department of Nursing Science and Research Center for Habilitation and Rehabilitation Services and Models (CHARM), University of Oslo, Norway, Oslo, Norway; Department of Occupational Therapy, Prosthetics and Orthotics, Oslo Metropolitan University, Oslo, Norway , Department of Nursing Science and Research Center for Habilitation and Rehabilitation Services and Models (CHARM), University of Oslo, Norway, Oslo, Norway; Department of Occupational Therapy, Prosthetics and Orthotics, Oslo Metropolitan University, Oslo, Norway , Departamento de Enfermería, Universidad Autónoma de Madrid, Facultad de Medicina, Madrid, Spain , Departamento de Enfermería, Universidad Autónoma de Madrid, Facultad de Medicina, Madrid, Spain , Departamento de Enfermería, Universidad Autónoma de Madrid, Facultad de Medicina, Madrid, Spain , NIHR Applied Research Collaboration Wessex, School of Health Sciences, University of Southampton, Southampton, UK , NIHR Applied Research Collaboration Wessex, Faculty of Medicine, University of Southampton, Southampton, UK , NIHR Applied Research Collaboration Wessex, School of Health Sciences, University of Southampton, Southampton, UK</t>
  </si>
  <si>
    <t xml:space="preserve"> © 2022. This article is published under http://creativecommons.org/licenses/by-nc-nd/4.0/ (the “License”). Notwithstanding the ProQuest Terms and Conditions, you may use this content in accordance with the terms of the License.</t>
  </si>
  <si>
    <t xml:space="preserve"> 2022-08-17</t>
  </si>
  <si>
    <t xml:space="preserve"> Nov 2022</t>
  </si>
  <si>
    <t>0966-0410</t>
  </si>
  <si>
    <t xml:space="preserve"> e3507-e3518</t>
  </si>
  <si>
    <t>Nov 2022</t>
  </si>
  <si>
    <t>Health &amp; Social Care in the Community</t>
  </si>
  <si>
    <t>30</t>
  </si>
  <si>
    <t xml:space="preserve"> 2022-07-05 (Revised) , 2022-01-20 (Received) , 2022-07-16 (Accepted)</t>
  </si>
  <si>
    <t xml:space="preserve"> e3507</t>
  </si>
  <si>
    <t xml:space="preserve"> Websites , Health services , Public sector , Community resources , Content analysis , Employment , Quality of care , Social security , Social services , Medical referrals , Chronic illnesses , Social support , Support networks , Disease , Social support , Social security , Information sources , Public sector , Social services , Reliability , Peer review , Employment , Websites , Peer review , Parkinson's disease , Reliability , Content analysis , Technical societies , Community , Resources , Websites , Employment , Disease , Social security , Social services , Social support , Parkinson's disease , Denmark , United Kingdom--UK , Spain , Norway</t>
  </si>
  <si>
    <t>2754416150</t>
  </si>
  <si>
    <t xml:space="preserve"> School of Psychology and Counselling, Queensland University of Technology, Kelvin Grove, Queensland, Australia , School of Psychology and Counselling, Queensland University of Technology, Kelvin Grove, Queensland, Australia , Digital Media Research Centre, School of Communication, Queensland University of Technology, Kelvin Grove, Queensland, Australia</t>
  </si>
  <si>
    <t xml:space="preserve"> 2022-06-22</t>
  </si>
  <si>
    <t xml:space="preserve"> e4831-e4839</t>
  </si>
  <si>
    <t xml:space="preserve"> 2022-05-11 (Revised) , 2021-02-02 (Received) , 2022-06-04 (Accepted)</t>
  </si>
  <si>
    <t xml:space="preserve"> e4831</t>
  </si>
  <si>
    <t xml:space="preserve"> Social isolation , Mental health services , Prevention programs , Websites , PSYCHOLOGY , Content analysis , Health problems , Investments , Content analysis , Early intervention , Health needs , COVID-19 , Mental health services , Social services , Social isolation , COVID-19 , Investments , Content analysis , Internet access , Social services , Pandemics , Internet access , Early intervention , Health services , Translation , Websites , Health needs</t>
  </si>
  <si>
    <t>2754413059</t>
  </si>
  <si>
    <t xml:space="preserve"> The Australian Centre for Public and Population Health Research, Faculty of Health, University of Technology Sydney, Sydney, New South Wales, Australia , The Australian Centre for Public and Population Health Research, Faculty of Health, University of Technology Sydney, Sydney, New South Wales, Australia; Sydney School of Education and Social Work, Faculty of Arts and Social Sciences, The University of Sydney, Sydney, New South Wales, Australia , College of Health, Medicine and Wellbeing, University of Newcastle, Callaghan, New South Wales, Australia; Justice Health and Forensic Mental Health Network, Matraville, New South Wales, Australia , Justice Health and Forensic Mental Health Network, Matraville, New South Wales, Australia , Improving Palliative, Aged and Chronic Care through Clinical Research and Translation (IMPACCT), Faculty of Health, University of Technology Sydney, Broadway, New South Wales, Australia , The Australian Centre for Public and Population Health Research, Faculty of Health, University of Technology Sydney, Sydney, New South Wales, Australia; College of Health, Medicine and Wellbeing, University of Newcastle, Callaghan, New South Wales, Australia; Justice Health and Forensic Mental Health Network, Matraville, New South Wales, Australia; Hunter Medical Research Institute, New Lambton, New South Wales, Australia</t>
  </si>
  <si>
    <t xml:space="preserve"> e4735-e4744</t>
  </si>
  <si>
    <t xml:space="preserve"> 2022-02-14 (Revised) , 2021-05-18 (Received) , 2022-05-27 (Accepted)</t>
  </si>
  <si>
    <t xml:space="preserve"> e4735</t>
  </si>
  <si>
    <t xml:space="preserve"> Mental health services , Community , Cohort analysis , Support services , Prisons , Prisoners , Mental health services , Social services , Disadvantaged , Holistic approach , Access , Imprisonment , Substance abuse , Substance abuse , Youth , Psychological distress , Drug use , Social services , Prisons , PSYCHOLOGY , Imprisonment , Sociodemographics , Psychological distress , Coordination , Access , Youth , Support services</t>
  </si>
  <si>
    <t>2742871628</t>
  </si>
  <si>
    <t xml:space="preserve"> © 2022. This work is licensed under https://creativecommons.org/licenses/by/4.0/  (the “License”).  Notwithstanding the ProQuest Terms and Conditions, you may use this content in accordance with the terms of the License.</t>
  </si>
  <si>
    <t xml:space="preserve"> 2022-11-18</t>
  </si>
  <si>
    <t xml:space="preserve"> 2022-05-05 (Submitted) , 2022-09-01 (Revised version received) , 2022-10-17 (Accepted) , 2022-11-18 (Published)</t>
  </si>
  <si>
    <t xml:space="preserve"> e39248</t>
  </si>
  <si>
    <t xml:space="preserve"> Medical records , Agoraphobia , PSYCHOLOGY , PSYCHOLOGY , Health care expenditures , Prices , PSYCHOLOGY , PSYCHOLOGY , Severity , Clinical research , Questionnaires , Health status , Value , Health needs , Cognitive therapy , OPERATIONS , Clinical trials , Social services , Virtual reality , Health services , Automation , PSYCHOLOGY , Psychosis , Patients , PSYCHOLOGY , Cost analysis , Quality of life , Multimedia , Thresholds , PSYCHOLOGY , PSYCHOLOGY , PSYCHOLOGY , Anxiety disorders , Psychological intervention , Virtual reality , Psychosis , Clinical trials , Virtual reality , Value , Cognition , Psychotherapy , Costs , Health services , Health care expenditures , Quality of life , Social services , Patients , Avoidance behavior , Psychotherapy , Avoidance behavior , Health needs , United Kingdom--UK</t>
  </si>
  <si>
    <t>2730746517</t>
  </si>
  <si>
    <t xml:space="preserve"> Copyright Policy Press 2022</t>
  </si>
  <si>
    <t>2040-8056</t>
  </si>
  <si>
    <t xml:space="preserve"> 462–482</t>
  </si>
  <si>
    <t xml:space="preserve"> Manchester</t>
  </si>
  <si>
    <t>Voluntary Sector Review</t>
  </si>
  <si>
    <t xml:space="preserve"> 462</t>
  </si>
  <si>
    <t xml:space="preserve"> Population , PSYCHOLOGY , Community , Motivation , Muslims , Volunteers , Politics , COVID-19 , Society , Pandemics , Muslims , Palestinian people , Government , Pandemics , Political persecution , Coronaviruses , Social services , Volunteers , PSYCHOLOGY , Theology , PSYCHOLOGY , COVID-19 , Muslims , COVID-19 , Theology , Social services , Volunteers , Pandemics</t>
  </si>
  <si>
    <t>2730433830</t>
  </si>
  <si>
    <t xml:space="preserve"> European Union</t>
  </si>
  <si>
    <t xml:space="preserve"> 2022-10-19</t>
  </si>
  <si>
    <t xml:space="preserve"> Oct 2022</t>
  </si>
  <si>
    <t>Oct 2022</t>
  </si>
  <si>
    <t xml:space="preserve"> 2022-04-13 (Preprint first published) , 2022-04-13 (Submitted) , 2022-08-16 (Revised version received) , 2022-08-22 (Accepted) , 2022-10-19 (Published)</t>
  </si>
  <si>
    <t xml:space="preserve"> e38729</t>
  </si>
  <si>
    <t xml:space="preserve"> Population , INDUSTRY , Health care policy , Disease prevention , Respondents , Charity , Questionnaires , PSYCHOLOGY , Internet , Medical technology , Social services , Health services , Cooperation , Access , Mobile phones , COVID-19 , Infrastructure , Cellular telephones , Chronic illnesses , PSYCHOLOGY , Internet access , Vulnerability , PSYCHOLOGY , Homeless people , Pandemics , Young women , Ownership , Multivariate analysis , Coronaviruses , PSYCHOLOGY , Shelters , Homeless people , Health research , Social interest , Well being , Medicine , Ownership , Medical technology , Internet , Disease prevention , Health services , Higher education , Social services , Population , Health care policy , Access , United Kingdom--UK , Europe , Hungary , United States--US</t>
  </si>
  <si>
    <t>2729972181</t>
  </si>
  <si>
    <t xml:space="preserve"> Northern Arizona University, USA , Northern Arizona University, USA , University of Massachusetts Dartmouth, USA , Center for Mind and Culture , Northern Arizona University, USA</t>
  </si>
  <si>
    <t xml:space="preserve"> Alzheimers Association</t>
  </si>
  <si>
    <t xml:space="preserve"> © 2022. This work is published under https://creativecommons.org/licenses/by-nc-sa/4.0 (the “License”). Notwithstanding the ProQuest Terms and Conditions, you may use this content in accordance with the terms of the License.</t>
  </si>
  <si>
    <t xml:space="preserve"> 2343-2358</t>
  </si>
  <si>
    <t xml:space="preserve"> 2343</t>
  </si>
  <si>
    <t xml:space="preserve"> Families &amp; family life , Population , Health services , Data analysis , Demographic change , Interviews , Rural areas , COVID-19 , Consent , Aging , Caregiving , PSYCHOLOGY , Focus groups , PSYCHOLOGY , Leadership , Caregivers , Medical research , Public health , Social services , Data collection , Rural areas , Caregivers , Qualitative research , Coronaviruses , Alzheimer's disease , PSYCHOLOGY , Rural schools , Support services , United States--US , Arizona , Data Analysis , Alzheimers Disease , Guidelines , Access to Health Care , Data Collection , Social Services , Researchers , Annual Reports , Phenomenology , Rural Areas , Coding , Physical Health , Dropouts , Transcripts (Written Records) , Social Work , Focus Groups , Public Health , Males , Caregivers , Females , Resistance (Psychology) , Qualitative Research , Aging (Individuals) , COVID-19</t>
  </si>
  <si>
    <t>2709982815</t>
  </si>
  <si>
    <t xml:space="preserve"> Brookings Institution, Washington, DC , Urban Institute, Washington, DC</t>
  </si>
  <si>
    <t xml:space="preserve"> CommonSpirit Health</t>
  </si>
  <si>
    <t xml:space="preserve"> Copyright American Public Health Association Sep 2022</t>
  </si>
  <si>
    <t xml:space="preserve"> Sep 2022</t>
  </si>
  <si>
    <t xml:space="preserve"> 1245-1248</t>
  </si>
  <si>
    <t>Sep 2022</t>
  </si>
  <si>
    <t>112</t>
  </si>
  <si>
    <t xml:space="preserve"> 1245</t>
  </si>
  <si>
    <t xml:space="preserve"> MARKETING , PSYCHOLOGY , Funding , FINANCE , SUSTAINABILITY , Competition , ECONOMICS , PSYCHOLOGY , OPERATIONS , SUSTAINABILITY , PSYCHOLOGY , PSYCHOLOGY , Local government , Property , Organizations , SUSTAINABILITY , Food quality , Public works , Cooperation , Infrastructure , SUSTAINABILITY , Investors , Infrastructure , Health care , Local government , Housing , Business competition , Social services , Systems theory , Health services , Clinics , Coordination , SUSTAINABILITY , Investments , Social services , Referrals , Food service , SUSTAINABILITY , Government agencies , Financing , Government agencies , Housing , Organizational effectiveness , Public finance , Infrastructure , Investments , Social services delivery , Organizations , Health services , Health insurance , Health care expenditures , Referrals , Local government , Health care delivery , PSYCHOLOGY , SUSTAINABILITY , SUSTAINABILITY , Social</t>
  </si>
  <si>
    <t>2723294983</t>
  </si>
  <si>
    <t xml:space="preserve"> Indian Institute of Technology Bhilai, Department of Liberal Arts, Raipur, India (GRID:grid.494637.b) (ISNI:0000 0004 6022 0726)</t>
  </si>
  <si>
    <t xml:space="preserve"> © European Association of Development Research and Training Institutes (EADI) 2021. corrected publication 2022.</t>
  </si>
  <si>
    <t xml:space="preserve"> 2021-08-23</t>
  </si>
  <si>
    <t xml:space="preserve"> Aug 2022</t>
  </si>
  <si>
    <t>0957-8811</t>
  </si>
  <si>
    <t xml:space="preserve"> 1912-1939</t>
  </si>
  <si>
    <t>Aug 2022</t>
  </si>
  <si>
    <t>The European Journal of Development Research</t>
  </si>
  <si>
    <t xml:space="preserve"> 2021-08-06 (Registration) , 2021-07-12 (Accepted)</t>
  </si>
  <si>
    <t xml:space="preserve"> 1912</t>
  </si>
  <si>
    <t xml:space="preserve"> Connections , Poverty , Hierarchies , Presidential powers , Public housing , Households , Political parties , Welfare services , Political power , Public housing , Power , Housing authorities , Public housing , Poverty , Power elite , Households , Political parties , Power elite , Poverty , Executives , Elites , Households , Hierarchies , Public housing , Political parties , India</t>
  </si>
  <si>
    <t>2714991869</t>
  </si>
  <si>
    <t xml:space="preserve"> Faculty of Social Sciences, University of Lapland, Rovaniemi, Finland , Faculty of Humanities and Social Sciences, University of Jyväskylä, Jyväskylä, Finland</t>
  </si>
  <si>
    <t xml:space="preserve"> 364-378</t>
  </si>
  <si>
    <t xml:space="preserve"> 364</t>
  </si>
  <si>
    <t xml:space="preserve"> Social systems , Health services , Information technology , Social workers , Information management , Social workers , Information systems , Social services , Social work , Social work , Clients , Knowledge , Information management , Finland</t>
  </si>
  <si>
    <t>2708677397</t>
  </si>
  <si>
    <t xml:space="preserve"> 2022-08-22</t>
  </si>
  <si>
    <t xml:space="preserve"> 2022-02-28 (Preprint first published) , 2022-02-28 (Submitted) , 2022-05-25 (Revised version received) , 2022-07-19 (Accepted) , 2022-08-22 (Published)</t>
  </si>
  <si>
    <t xml:space="preserve"> e37611</t>
  </si>
  <si>
    <t xml:space="preserve"> Artificial intelligence , Qualitative research , Weighting , Health care , OPERATIONS , Attitudes , Values , Polls &amp; surveys , OPERATIONS , Privacy , PSYCHOLOGY , Internet , Sampling , Sociodemographics , Social services , Ethics , Intelligence , Internet , Social systems , Health services , Qualitative research , Polls &amp; surveys , Social participation , Research ethics , Artificial intelligence , Probability , Sampling , Weighting , Social services delivery , Values , Responses , United States--US , Australia</t>
  </si>
  <si>
    <t>2699832224</t>
  </si>
  <si>
    <t xml:space="preserve"> University of California, Berkeley, School of Public Health and Department of City and Regional Planning, Berkeley, USA (GRID:grid.47840.3f) (ISNI:0000 0001 2181 7878) , Advance Peace, Richmond, USA (GRID:grid.47840.3f) , Advance Peace, Richmond, USA (GRID:grid.47840.3f) , Richmond, USA (GRID:grid.47840.3f)</t>
  </si>
  <si>
    <t xml:space="preserve"> © The New York Academy of Medicine 2022.</t>
  </si>
  <si>
    <t xml:space="preserve"> 2022-06-30</t>
  </si>
  <si>
    <t>1099-3460</t>
  </si>
  <si>
    <t xml:space="preserve"> 626-634</t>
  </si>
  <si>
    <t>Journal of Urban Health</t>
  </si>
  <si>
    <t>99</t>
  </si>
  <si>
    <t xml:space="preserve"> 2022-05-06 (Registration) , 2022-04-27 (Accepted)</t>
  </si>
  <si>
    <t xml:space="preserve"> 626</t>
  </si>
  <si>
    <t xml:space="preserve"> SUSTAINABILITY , SUSTAINABILITY , SUSTAINABILITY , SUSTAINABILITY , SUSTAINABILITY , Violence , COVID-19 , Gun violence , SUSTAINABILITY , SUSTAINABILITY , SUSTAINABILITY , PSYCHOLOGY , Pandemics , Aggression , SUSTAINABILITY , Homicide , Peace , COVID-19 , Cities , Mentoring , Firearms , Social services , Pandemics , Gun violence , Prevention , Black people , SUSTAINABILITY , SUSTAINABILITY , United States--US , Sacramento California , Social</t>
  </si>
  <si>
    <t>2695318891</t>
  </si>
  <si>
    <t xml:space="preserve"> Occupational roles , Organizational environment , Community , Workforce , Work environment , Workforce , Attitudes , Attitudes , Leadership , Managers , Social services , PSYCHOLOGY , Social services , Leadership</t>
  </si>
  <si>
    <t>2779516862</t>
  </si>
  <si>
    <t xml:space="preserve"> All Rights Reserved © JeanetteSchmid and HollyBradley, 2023</t>
  </si>
  <si>
    <t xml:space="preserve"> 2023-02-16</t>
  </si>
  <si>
    <t>0820-909X</t>
  </si>
  <si>
    <t xml:space="preserve"> 93-100</t>
  </si>
  <si>
    <t>Canadian Social Work Review</t>
  </si>
  <si>
    <t xml:space="preserve"> 93</t>
  </si>
  <si>
    <t xml:space="preserve"> Social distancing , User needs , User experience , Health services , Marginality , FINANCE , Pandemics , PSYCHOLOGY , Social services delivery , Public health , COVID-19 , Public health , PSYCHOLOGY , PSYCHOLOGY , PSYCHOLOGY , Coronaviruses , PSYCHOLOGY , Pandemics , COVID-19 , Content analysis , Vancouver Island</t>
  </si>
  <si>
    <t>2691145951</t>
  </si>
  <si>
    <t xml:space="preserve"> Faculty of Environmental and Urban Change, York University, Toronto, ON, Canada , Faculty of Environmental and Urban Change, York University, Toronto, ON, Canada , Community Psychology, Wilfrid Laurier University, Waterloo, ON, Canada , Faculty of Environmental and Urban Change, York University, Toronto, ON, Canada</t>
  </si>
  <si>
    <t xml:space="preserve"> © 2021 Informa UK Limited, trading as Taylor &amp; Francis Group</t>
  </si>
  <si>
    <t xml:space="preserve"> Jul 2022</t>
  </si>
  <si>
    <t>1369-1058</t>
  </si>
  <si>
    <t xml:space="preserve"> 920-934</t>
  </si>
  <si>
    <t>Jul 2022</t>
  </si>
  <si>
    <t>Culture, Health &amp; Sexuality</t>
  </si>
  <si>
    <t xml:space="preserve"> 2020-08-04 (Received) , 2021-03-05 (Accepted)</t>
  </si>
  <si>
    <t xml:space="preserve"> 920</t>
  </si>
  <si>
    <t xml:space="preserve"> Risk reduction , Community based action research , Mental health services , PSYCHOLOGY , Racism , Racism , Participatory research , Trade , Sexual behavior , Harm reduction , Community research , Social services , Strategies , Social support , Sexual health , Unwanted pregnancy , Interviews , Unwanted pregnancy , Health risks , Social support , Health risks , Trading , Young women , Tests , Medical screening , Social services , Sexual health , Technology , Medical technology , Harm reduction , Mental health , PSYCHOLOGY , Participatory research , PSYCHOLOGY , PSYCHOLOGY , PSYCHOLOGY , Young women , Canada</t>
  </si>
  <si>
    <t>2677232672</t>
  </si>
  <si>
    <t xml:space="preserve"> Department of Criminal Justice, Department of Intelligence and Security Studies, The Citadel , Department of Criminal Justice, The Citadel Charleston, South Carolina , School of Criminal Justice, Michigan State University, East Lansing, Michigan, USA</t>
  </si>
  <si>
    <t>1556-4886</t>
  </si>
  <si>
    <t xml:space="preserve"> 679-692</t>
  </si>
  <si>
    <t xml:space="preserve"> Philadelphia</t>
  </si>
  <si>
    <t>Victims &amp; Offenders</t>
  </si>
  <si>
    <t xml:space="preserve"> 679</t>
  </si>
  <si>
    <t xml:space="preserve"> Internet , Workers , Law enforcement , Mapping , Deployment , Crime , Harm reduction , Vulnerability , Information systems , Customers , Consumers , Information technology , Vulnerability , Geographic information systems , Geographic information systems , Law enforcement agencies , Crime , Geographic information systems , Harm reduction , PSYCHOLOGY , Software , Sex workers , Sex industry , INDUSTRY , Sex industry , Sex workers</t>
  </si>
  <si>
    <t>2673562872</t>
  </si>
  <si>
    <t xml:space="preserve"> Faculty of Social Sciences, Nursing Science/Health Sciences, Tampere University, Tampere, Finland , Research Unit of Nursing Science and Health Management, University of Oulu, Oulu, Finland , Research Unit of Nursing Science and Health Management, Medical Research Center Oulu, The Finnish Centre for Evidence‐Based Health Care: A Joanna Briggs Institute Centre of Excellence, University of Oulu, Oulu, Finland , Rehabilitation Education, Tampere University of Applied Sciences, Tampere, Finland , Faculty of Social Sciences, Tampere University, Tampere, Finland; General Administration, Pirkanmaa Hospital District, Tampere, Finland , Department of Nursing Science, University of Turku, Turku University Hospital, Turku, Finland , Department of Nursing Science, Tampere University, Tampere, Finland</t>
  </si>
  <si>
    <t xml:space="preserve"> © 2021. This article is published under http://creativecommons.org/licenses/by/4.0/ (the “License”). Notwithstanding the ProQuest Terms and Conditions, you may use this content in accordance with the terms of the License.</t>
  </si>
  <si>
    <t xml:space="preserve"> 2021-06-17</t>
  </si>
  <si>
    <t xml:space="preserve"> 1433-1441</t>
  </si>
  <si>
    <t xml:space="preserve"> 2021-03-04 (Revised) , 2020-11-27 (Received) , 2021-05-15 (Accepted)</t>
  </si>
  <si>
    <t xml:space="preserve"> 1433</t>
  </si>
  <si>
    <t xml:space="preserve"> Health care , Goodness of fit , Health services , HUMANRESOURCES , Rehabilitation , Technology , Confirmatory factor analysis , Rehabilitation , Professional training , Morality , Social services , Social services , Teachers , EDUCATION , Professional development , Development programs , Development programs , Structural equation modeling , Confirmatory factor analysis , Teachers , Confirmatory factor analysis , Schools , Structural equation modeling , Social programs , Development programs , Health services , Social services , Vocational schools , Finland</t>
  </si>
  <si>
    <t>2673307172</t>
  </si>
  <si>
    <t xml:space="preserve"> School of Social and Political Sciences, University of Melbourne , Maynooth University Social Sciences Institute, National University of Ireland, Maynooth , School of Social and Political Sciences, University of Melbourne , Lecturer in Management, La Trobe University</t>
  </si>
  <si>
    <t xml:space="preserve"> © The Author(s), 2022. Published by Cambridge University Press. This is an Open Access article, distributed under the terms of the Creative Commons Attribution licence (&lt;uri xlink:href="https://creativecommons.org/licenses/by/4.0/"&gt;https://creativecommons.org/licenses/by/4.0/&lt;/uri&gt;), which permits unrestricted re-use, distribution, and reproduction in any medium, provided the original work is properly cited. Notwithstanding the ProQuest Terms and Conditions, you may use this content in accordance with the associated terms available at: https://uk.sagepub.com/en-gb/eur/reusing-open-access-and-sage-choice-content</t>
  </si>
  <si>
    <t xml:space="preserve"> 2022-03-16</t>
  </si>
  <si>
    <t xml:space="preserve"> 519-534</t>
  </si>
  <si>
    <t>51</t>
  </si>
  <si>
    <t xml:space="preserve"> 56131 Employment Placement Agencies and Executive Search Services</t>
  </si>
  <si>
    <t xml:space="preserve"> 2021-05-19 (Received) , 2021-10-19 (Revised) , 2022-01-13 (Accepted)</t>
  </si>
  <si>
    <t xml:space="preserve"> Employment agencies , PSYCHOLOGY , Employment , Welfare services , Efficiency , Governance , Social services delivery , Work , HUMANRESOURCES , Social reform , Case management , HUMANRESOURCES , Case management , Accountability , Academic disciplines , Employment , Bureaucracy , Robotics , Robots , Social services delivery , Bureaucracy , Governance , Governance , Welfare , Social services delivery , Job training , OPERATIONS , Advisors , Reforms , Efficiency , ECONOMICS , Accountability , PSYCHOLOGY , MARKETING , Algorithms , HUMANRESOURCES , Social policy</t>
  </si>
  <si>
    <t>2678233821</t>
  </si>
  <si>
    <t xml:space="preserve"> Department of Strategic Communication, University of Johannesburg, Johannesburg, South Africa , Department of Strategic Communication, University of Johannesburg, Johannesburg, South Africa , School of Communication, University of Johannesburg, Johannesburg, South Africa , Human Sciences Research Council (HSRC), Pretoria, South Africa , Department of Communication, Namibia University of Science and Technology (NUST), Windhoek, Namibia</t>
  </si>
  <si>
    <t xml:space="preserve"> © 2022 Policy Studies Organization</t>
  </si>
  <si>
    <t xml:space="preserve"> 2022-03-23</t>
  </si>
  <si>
    <t xml:space="preserve"> Jun 2022</t>
  </si>
  <si>
    <t>2153-2028</t>
  </si>
  <si>
    <t xml:space="preserve"> 325-342</t>
  </si>
  <si>
    <t xml:space="preserve"> Berlin</t>
  </si>
  <si>
    <t>Jun 2022</t>
  </si>
  <si>
    <t>World Medical &amp; Health Policy</t>
  </si>
  <si>
    <t xml:space="preserve"> 2021-12-13 (Revised) , 2021-06-15 (Received) , 2022-01-27 (Accepted)</t>
  </si>
  <si>
    <t xml:space="preserve"> 325</t>
  </si>
  <si>
    <t xml:space="preserve"> MARKETING , COVID-19 , Citizens , PSYCHOLOGY , Mass media effects , Digital media , Pandemics , Medical personnel , Government , Pandemics , PSYCHOLOGY , Interest groups , Social media , False information , Social services , Health , Internet access , Digital broadcasting , Communication , Information , COVID-19 , Health services , Government , Crises , COVID-19 , Interest groups , Digital media , Inequality , Social media , Mass media effects , Information sources , Internet access , Social services , Communication , Pandemics , Namibia</t>
  </si>
  <si>
    <t>2675452310</t>
  </si>
  <si>
    <t xml:space="preserve"> Health Economics and Health Technology Assessment (HEHTA), Institute of Health and Wellbeing (IHW), University of Glasgow , Glasgow, UK , Fundació Salut i Envelliment—UAB, Institute of Biomedical Research (IIB Sant Pau), Universitat Autònoma de Barcelona , Barcelona, Spain , University of Ulster, Coleraine , Londonderry, UK , Facultat de Psicologia, Ciències de l’Educació i de l’Esport Blanquerna (Universitat Ramon Llull) , Barcelona, Spain , UKCRC Centre of Excellence for Public Health (NI), Centre for Public Health, School of Medicine, Dentistry and Biomedical Sciences, Queen's University Belfast , Belfast, UK , Fundació Salut i Envelliment—UAB, Institute of Biomedical Research (IIB Sant Pau), Universitat Autònoma de Barcelona , Barcelona, Spain , University of Ulster, Coleraine , Londonderry, UK , Facultat de Psicologia, Ciències de l’Educació i de l’Esport Blanquerna (Universitat Ramon Llull) , Barcelona, Spain , Institute of Epidemiology and Medical Biometry, Ulm University , Ulm, Germany , Ulm University , Ulm, Baden-Württemberg, Germany , Department of Sports Science and Clinical Biomechanics, Syddansk Universitet , Odense M, Denmark , Department of Sports Science and Clinical Biomechanics, Syddansk Universitet , Odense M, Denmark , Health Economics and Health Technology Assessment (HEHTA), Institute of Health and Wellbeing (IHW), University of Glasgow , Glasgow, UK</t>
  </si>
  <si>
    <t xml:space="preserve"> © The Author(s) 2022. Published by Oxford University Press on behalf of the European Public Health Association.</t>
  </si>
  <si>
    <t>1101-1262</t>
  </si>
  <si>
    <t xml:space="preserve"> 415-421</t>
  </si>
  <si>
    <t>European Journal of Public Health</t>
  </si>
  <si>
    <t xml:space="preserve"> 415</t>
  </si>
  <si>
    <t xml:space="preserve"> Physical fitness , Costs , Intervention , Physical activity , Health services , Older people , Secondary analysis , Economic models , PSYCHOLOGY , SUSTAINABILITY , Sedentary behavior , Costs , Intervention , Older people , Decision analysis , Cost analysis , Health care expenditures , SUSTAINABILITY , Economic models , Social services , Health services , Adults , SUSTAINABILITY , Social services , Mathematical models , Economic analysis , Social services , PSYCHOLOGY , SUSTAINABILITY , SUSTAINABILITY , Social</t>
  </si>
  <si>
    <t>2671476457</t>
  </si>
  <si>
    <t xml:space="preserve"> Office of Industry-Academia Cooperation, National Yunlin University of Science &amp; Technology, Yunlin, Taiwan , Department of Adult &amp; Continuing Education, National Chung Cheng University, Chiayi, Taiwan , Department of Healthcare Administration, Asia University, Taichung, Taiwan</t>
  </si>
  <si>
    <t xml:space="preserve"> 385-395</t>
  </si>
  <si>
    <t xml:space="preserve"> 385</t>
  </si>
  <si>
    <t xml:space="preserve"> Families &amp; family life , Caregiver burden , Service centers , Long term health care , Community , Caregiver burden , Interviews , Relatives , Caregiving , Training , Older people , Social services , Educational programs , Long term health care , Supervision , Long term health care , Social education , PSYCHOLOGY , Qualitative research , Taiwan</t>
  </si>
  <si>
    <t>2672020299</t>
  </si>
  <si>
    <t xml:space="preserve"> Health Sciences Research, Faculty of Medicine and Health Sciences, University of Sherbrooke, Fonds de recherche du Québec - Santé, Montreal, Canada , Department of Community Health Sciences, Faculty of Medicine and Health Sciences, Charles-Le Moyne Hospital Research Center, University of Sherbrooke, Longueuil, Canada , Department of Management, HEC Montreal, Montreal, Canada , Department of Management, Evaluation and Health Policy, School of Public Health, University of Montreal Hospital Research Center, University of Montreal, Montreal, Canada</t>
  </si>
  <si>
    <t xml:space="preserve"> 2021-12-09</t>
  </si>
  <si>
    <t>1477-7266</t>
  </si>
  <si>
    <t xml:space="preserve"> 397-416</t>
  </si>
  <si>
    <t xml:space="preserve"> Bradford</t>
  </si>
  <si>
    <t>Journal of Health Organization and Management</t>
  </si>
  <si>
    <t>36</t>
  </si>
  <si>
    <t xml:space="preserve"> 2021-01-11 (Received) , 2021-08-19 (Revised) , 2021-09-29 (Accepted)</t>
  </si>
  <si>
    <t xml:space="preserve"> 397</t>
  </si>
  <si>
    <t xml:space="preserve"> PSYCHOLOGY , Accountability , Work , Change agents , PSYCHOLOGY , Performance management , Management development programmes , HUMANRESOURCES , Process analysis , Value , Value creation , Packaging , Health care industry , Social services , Recurrent , HUMANRESOURCES , Control rooms , Accountability , FINANCE , Institutions , Health services , Work organization , Management , Case studies , Value creation , Social services , Appropriation , Canada , Quebec Canada</t>
  </si>
  <si>
    <t>2715833558</t>
  </si>
  <si>
    <t xml:space="preserve"> © 2022. This work is published under https://creativecommons.org/licenses/by-nc/4.0/ (the “License”). Notwithstanding the ProQuest Terms and Conditions, you may use this content in accordance with the terms of the License.</t>
  </si>
  <si>
    <t xml:space="preserve"> May 2022</t>
  </si>
  <si>
    <t xml:space="preserve"> 291–310</t>
  </si>
  <si>
    <t>May 2022</t>
  </si>
  <si>
    <t xml:space="preserve"> 291</t>
  </si>
  <si>
    <t xml:space="preserve"> Stakeholders , Content analysis , Vulnerability , Content analysis , Internet , Interest groups , Interdisciplinary aspects , Social services , Co-design , Social services , Creativity , Partnerships , Health services , Social services , Vulnerability , Interest groups , Theory , Theory</t>
  </si>
  <si>
    <t>2681644120</t>
  </si>
  <si>
    <t xml:space="preserve"> School of Social Work, Sherbrooke University, Sherbrooke, Canada , School of Social Work, Sherbrooke University, Sherbrooke, Canada; University Institute of Primary Health and Social Services, Sherbrooke, Canada , University Institute of Primary Health and Social Services, Sherbrooke, Canada , University Institute of Primary Health and Social Services, Sherbrooke, Canada , School of Social Work, Sherbrooke University, Sherbrooke, Canada</t>
  </si>
  <si>
    <t xml:space="preserve"> © 2021 Taylor &amp; Francis Group, LLC</t>
  </si>
  <si>
    <t xml:space="preserve"> Apr 2022</t>
  </si>
  <si>
    <t xml:space="preserve"> 181-200</t>
  </si>
  <si>
    <t>Apr 2022</t>
  </si>
  <si>
    <t>40</t>
  </si>
  <si>
    <t xml:space="preserve"> 2020-12-18 (Received) , 2021-09-10 (Rev-recd) , 2021-09-12 (Accepted)</t>
  </si>
  <si>
    <t xml:space="preserve"> 181</t>
  </si>
  <si>
    <t xml:space="preserve"> Culture , Culture , New technology , Social services , Libertarianism , Interviews , Compromises , Technology , Compromises , Implementation , Social work , Social work , Social services , Focus groups , Cultural change , Social services , Implementation , New technology , Case histories</t>
  </si>
  <si>
    <t>2671607929</t>
  </si>
  <si>
    <t xml:space="preserve"> School of Population Health, University of New South Wales, Sydney, Australia , School of Population Health, University of New South Wales, Sydney, Australia , Ageing Futures Institute, University of New South Wales, Sydney, Australia , State-wide Services, Corrective Services New South Wales, Sydney, Australia , Justice Health Research Program, School of Population Health, University of New South Wales, Sydney, Australia</t>
  </si>
  <si>
    <t xml:space="preserve"> 2021-12-15</t>
  </si>
  <si>
    <t>1744-9200</t>
  </si>
  <si>
    <t xml:space="preserve"> 124-137</t>
  </si>
  <si>
    <t>International Journal of Prisoner Health</t>
  </si>
  <si>
    <t xml:space="preserve"> 2021-08-31 (Received) , 2021-10-27 (Revised) , 2021-11-04 (Accepted)</t>
  </si>
  <si>
    <t xml:space="preserve"> 124</t>
  </si>
  <si>
    <t xml:space="preserve"> Research , Offenders , Barriers , Criminal statistics , Community , Parole , Data analysis , Prisons , INDUSTRY , Prisoners , PSYCHOLOGY , Prisoners , Social services , Social services , Consent , INDUSTRY , Prisoners , Prison officers , Age , Social services , Parole officers , Prisons , Jurisdiction , Recidivism , Prisons , Health services , Prisoners , Economic conditions , Correctional institutions , Offenders , Barriers , Social services , Parole , Prisons , Criminal justice , MARKETING , PSYCHOLOGY , Health services , Australia</t>
  </si>
  <si>
    <t>2651992440</t>
  </si>
  <si>
    <t xml:space="preserve"> University of Gothenburg, Sweden , Copenhagen Business School, Frederiksberg, Denmark</t>
  </si>
  <si>
    <t xml:space="preserve"> © The Author(s) 2020</t>
  </si>
  <si>
    <t>0894-4393</t>
  </si>
  <si>
    <t xml:space="preserve"> 445-461</t>
  </si>
  <si>
    <t>Social Science Computer Review</t>
  </si>
  <si>
    <t xml:space="preserve"> 445</t>
  </si>
  <si>
    <t xml:space="preserve"> Decision theory , Automation , Decision making , Social services , Civil service , Everyday life , PSYCHOLOGY , Technology , Public sector , Social services , Empirical analysis , OPERATIONS , Civil service , Decision making , Digitization , ECONOMICS , Work values , PSYCHOLOGY , Sweden</t>
  </si>
  <si>
    <t>2635431673</t>
  </si>
  <si>
    <t xml:space="preserve"> Bolton Clarke Research Institute, Melbourne, Australia; Southern Synergy, Department of Psychiatry at Monash Health, Southern Clinical School, Monash University, Melbourne, Australia , Bolton Clarke Research Institute, Melbourne, Australia , Bolton Clarke Research Institute, Melbourne, Australia; Beyond Blue, Hawthorn, Melbourne, Australia , Bolton Clarke Research Institute, Melbourne, Australia; School of Public Health and Preventive Medicine, Monash University, Melbourne, Australia; Faculty of Health and Behavioural Sciences, University of Queensland, Brisbane, Australia; Institute of Future Environments, Queensland University of Technology, Brisbane, Australia , Bolton Clarke Research Institute, Melbourne, Australia; Department of International Business and Asian Studies, Griffith University, Brisbane, Australia; Biosignals for Affordable Healthcare, RMIT University, Melbourne, Australia; Austin Health Department of Medicine, University of Melbourne, Melbourne, Australia</t>
  </si>
  <si>
    <t xml:space="preserve"> Copyright © The Author(s), 2020. Published by Cambridge University Press</t>
  </si>
  <si>
    <t xml:space="preserve"> 2020-09-24</t>
  </si>
  <si>
    <t>0144-686X</t>
  </si>
  <si>
    <t xml:space="preserve"> 849-867</t>
  </si>
  <si>
    <t>Ageing and Society</t>
  </si>
  <si>
    <t xml:space="preserve"> 2020-08-25 (Accepted)</t>
  </si>
  <si>
    <t xml:space="preserve"> 849</t>
  </si>
  <si>
    <t xml:space="preserve"> Population , Barriers , Women , Well being , Age , Connectedness , PSYCHOLOGY , Nursing care , Older women , Barriers , Older people , Mobility , PSYCHOLOGY , PSYCHOLOGY , Living alone , Qualitative research , Mental health , Access , Mental health , Access , PSYCHOLOGY , Transportation , Mobility , PSYCHOLOGY , Australia</t>
  </si>
  <si>
    <t>2631380841</t>
  </si>
  <si>
    <t xml:space="preserve"> Institute of Technology and Business in České Budějovice, Department of Human Resource Management, České Budějovice, Czech Republic (GRID:grid.465992.5) (ISNI:0000 0001 0457 5926)</t>
  </si>
  <si>
    <t xml:space="preserve"> © The Author(s), under exclusive licence to Springer Science+Business Media, LLC, part of Springer Nature 2021.</t>
  </si>
  <si>
    <t xml:space="preserve"> 2021-05-06</t>
  </si>
  <si>
    <t>0010-3853</t>
  </si>
  <si>
    <t xml:space="preserve"> 429-436</t>
  </si>
  <si>
    <t>Community Mental Health Journal</t>
  </si>
  <si>
    <t>58</t>
  </si>
  <si>
    <t xml:space="preserve"> 2021-04-28 (Registration) , 2021-02-16 (Received) , 2021-04-28 (Accepted)</t>
  </si>
  <si>
    <t xml:space="preserve"> 429</t>
  </si>
  <si>
    <t xml:space="preserve"> Labelling , Workers , Professionalism , PSYCHOLOGY , Employment , Social values , Social work , Human resources management , PSYCHOLOGY , Stigma , Social values , Social services , Ethics , HUMANRESOURCES , Participation , Stigma , Workers , Human resources , Interviews , Mental disorders , Social work , Social services , Professionalism , Mental disorders , Employment , Human resources , Ethics , SUSTAINABILITY , PSYCHOLOGY , Support workers , Community health care , Occupational roles , PSYCHOLOGY , Czech Republic</t>
  </si>
  <si>
    <t>2627943318</t>
  </si>
  <si>
    <t xml:space="preserve"> Department of Human Resource Management, Institute of Technology and Business in České Budějovice, Czech Republic</t>
  </si>
  <si>
    <t xml:space="preserve"> © The Author(s) 2021</t>
  </si>
  <si>
    <t xml:space="preserve"> Mar 2022</t>
  </si>
  <si>
    <t>0020-7640</t>
  </si>
  <si>
    <t xml:space="preserve"> 411-419</t>
  </si>
  <si>
    <t xml:space="preserve"> Brookmans Park</t>
  </si>
  <si>
    <t>Mar 2022</t>
  </si>
  <si>
    <t>The International Journal of Social Psychiatry</t>
  </si>
  <si>
    <t>68</t>
  </si>
  <si>
    <t xml:space="preserve"> 411</t>
  </si>
  <si>
    <t xml:space="preserve"> PSYCHOLOGY , Teams , Consultants , Mental disorders , Mental health services , Social services , PSYCHOLOGY , Health services , PSYCHOLOGY , Deduction , Ethics , Mental health care , Mental health services , Consultants , Participation , Social services , Health research , Mental disorders , Ethics</t>
  </si>
  <si>
    <t>2730736903</t>
  </si>
  <si>
    <t xml:space="preserve"> © 2022. This work is published under http://creativecommons.org/licenses/by/4.0/ (the “License”). Notwithstanding the ProQuest Terms and Conditions, you may use this content in accordance with the terms of the License.</t>
  </si>
  <si>
    <t xml:space="preserve"> Feb 2022</t>
  </si>
  <si>
    <t xml:space="preserve"> 43–60</t>
  </si>
  <si>
    <t>Feb 2022</t>
  </si>
  <si>
    <t xml:space="preserve"> 43</t>
  </si>
  <si>
    <t xml:space="preserve"> Politicians , Vice , Academic achievement , Action , Implementation , Motivation , Politicians , Committees , Implementation , Action , Social services , Cluster analysis , PSYCHOLOGY , MARKETING , Evidence-based practice , Committees , Motivation , Social services delivery , PSYCHOLOGY , Committees , Evidence-based practice , Internet , Polls &amp; surveys , Politicians , Educational attainment , Social services delivery , Motivation , Variance analysis , Variance analysis</t>
  </si>
  <si>
    <t>2651148300</t>
  </si>
  <si>
    <t xml:space="preserve"> Copyright Policy Press Feb 2022</t>
  </si>
  <si>
    <t xml:space="preserve"> 43-60</t>
  </si>
  <si>
    <t>2625412755</t>
  </si>
  <si>
    <t xml:space="preserve"> The Chinese University of Hong Kong, Department of Social Work, Shatin, Hong Kong (GRID:grid.10784.3a) (ISNI:0000 0004 1937 0482) , The Chinese University of Hong Kong, Department of Social Work, Shatin, Hong Kong (GRID:grid.10784.3a) (ISNI:0000 0004 1937 0482) , The Chinese University of Hong Kong, Department of Social Work, Shatin, Hong Kong (GRID:grid.10784.3a) (ISNI:0000 0004 1937 0482) , Hong Kong Baptist University, Department of Social Work, Kowloon Tong, Hong Kong (GRID:grid.221309.b) (ISNI:0000 0004 1764 5980) , The Hong Kong Polytechnic University, Department of Applied Social Sciences, Hung Hom, Hong Kong SAR (GRID:grid.16890.36) (ISNI:0000 0004 1764 6123)</t>
  </si>
  <si>
    <t xml:space="preserve"> 2021-10-06</t>
  </si>
  <si>
    <t>1062-1024</t>
  </si>
  <si>
    <t xml:space="preserve"> 530-544</t>
  </si>
  <si>
    <t>Journal of Child and Family Studies</t>
  </si>
  <si>
    <t xml:space="preserve"> 2021-09-25 (Registration) , 2020-12-29 (Received) , 2021-09-24 (Accepted)</t>
  </si>
  <si>
    <t xml:space="preserve"> 530</t>
  </si>
  <si>
    <t xml:space="preserve"> PSYCHOLOGY , Variables , Databases , HUMANRESOURCES , Parents &amp; parenting , Cognition , Citation indexes , PSYCHOLOGY , Decision making , Social work , PSYCHOLOGY , Behavior , Social services , PSYCHOLOGY , Occupational choice , Career development , Social sciences , HUMANRESOURCES , Self-efficacy , Child development , Youth , Systematic review , Meta-analysis , Behavior , Quantitative analysis , Parental influence , Social work , Adolescent development , Variables , Decision making , Youth , Children , Parent-child relations , Self-efficacy , Social services , Mothers , Single parents , Parents &amp; parenting , Quantitative analysis , Career development , HUMANRESOURCES , PSYCHOLOGY , PSYCHOLOGY , PSYCHOLOGY , PSYCHOLOGY , Meta-analysis , Self Efficacy , Social Services , Parent Child Relationship , Effect Size , Child Rearing , Meta Analysis , Career Development , Parent Influence</t>
  </si>
  <si>
    <t>2623273507</t>
  </si>
  <si>
    <t xml:space="preserve"> University of Eastern Finland, Finland , University of Eastern Finland, Finland</t>
  </si>
  <si>
    <t>0952-6951</t>
  </si>
  <si>
    <t xml:space="preserve"> 242-265</t>
  </si>
  <si>
    <t>History of the Human Sciences</t>
  </si>
  <si>
    <t>35</t>
  </si>
  <si>
    <t xml:space="preserve"> 242</t>
  </si>
  <si>
    <t xml:space="preserve"> Health care , Public administration , Interoperability , Health services , Information technology , Everyday life , Welfare services , Innovations , Everyday life , Biomedicine , Welfare services , Welfare state , Self concept , Governance , Information technology , Medical research , Medical research , Jurisdiction , Governance , Welfare state , Self concept , Public administration</t>
  </si>
  <si>
    <t>2621933407</t>
  </si>
  <si>
    <t xml:space="preserve"> Universidade Católica de Moçambique, Maputo, Mozambique (GRID:grid.287982.e) (ISNI:0000 0004 0397 1777); Universidade Eduardo Mondlane, Escola Superior de Ciências Marinhas e Costeiras, Quelimane, Mozambique (GRID:grid.8295.6) (ISNI:0000 0001 0943 5818) , Universidade Federal de Mato Grosso - UFMT, Instituto de Educação, Cuibá, Brazil (GRID:grid.411206.0) (ISNI:0000 0001 2322 4953); Escola Secundária Gwaza - Muthini, Maputo, Mozambique (GRID:grid.411206.0) , Universidade Federal de Mato Grosso - UFMT, Instituto de Educação, Cuibá, Brazil (GRID:grid.411206.0) (ISNI:0000 0001 2322 4953)</t>
  </si>
  <si>
    <t xml:space="preserve"> © The Author(s), under exclusive licence to Springer Nature B.V. part of Springer Nature 2021.</t>
  </si>
  <si>
    <t xml:space="preserve"> 2021-01-22</t>
  </si>
  <si>
    <t>0018-1560</t>
  </si>
  <si>
    <t xml:space="preserve"> 411-439</t>
  </si>
  <si>
    <t>Higher Education</t>
  </si>
  <si>
    <t>83</t>
  </si>
  <si>
    <t xml:space="preserve"> 2020-12-02 (Registration) , 2020-12-02 (Accepted)</t>
  </si>
  <si>
    <t xml:space="preserve"> Technical education , PSYCHOLOGY , EDUCATION , Market forces , Science and technology , Trends , Higher education , Coercion , Technical education , Humanities , Higher education , Higher education , Segmentation , Social sciences , Education policy , Natural sciences , Policy making , Social services , Education policy , Social sciences , Health care , Diversification , Science and technology , General public , Social services , Students , Students , Labor market , Labor market , Social sciences , Natural sciences , Education policy , Policy making , Education policy , Labor market , Agriculture , Health services , Students , Policy making , Higher education , Social services , Natural sciences , Science and technology , General public , Mozambique , Technical Education , Educational Policy , Higher Education</t>
  </si>
  <si>
    <t>2621103306</t>
  </si>
  <si>
    <t xml:space="preserve"> University of Maryland/Sheppard Pratt Residency Psychiatry Program, Baltimore, USA (GRID:grid.415690.f) (ISNI:0000 0000 8864 8522)</t>
  </si>
  <si>
    <t xml:space="preserve"> 2021-05-25</t>
  </si>
  <si>
    <t xml:space="preserve"> 205-212</t>
  </si>
  <si>
    <t xml:space="preserve"> 2021-05-14 (Registration) , 2021-02-12 (Received) , 2021-05-14 (Accepted)</t>
  </si>
  <si>
    <t xml:space="preserve"> 205</t>
  </si>
  <si>
    <t xml:space="preserve"> Mental health services , Disease prevention , Capitalism , PSYCHOLOGY , Empowerment , Opioids , PSYCHOLOGY , Colleges &amp; universities , Welfare benefits , Liver cirrhosis , Neoliberalism , ECONOMICS , SUSTAINABILITY , Social services , Capitalism , Health services , Income inequality , Income inequality , Life expectancy , Life expectancy , Disease control , Empowerment , Imprisonment , Mental disorders , Neoliberalism , Change agents , Psychological distress , Political history , Mental health professionals , Social services , Medical personnel , Imprisonment , Outsourcing , Mental disorders , Colleges &amp; universities , Ideology , Medical personnel , Psychological distress , PSYCHOLOGY , Drug overdose , Liver cirrhosis , Suicide , PSYCHOLOGY , SUSTAINABILITY , Hopelessness , Opioids , United States--US</t>
  </si>
  <si>
    <t>2610369751</t>
  </si>
  <si>
    <t xml:space="preserve"> La Trobe University, Australia , University of Wollongong, Australia</t>
  </si>
  <si>
    <t>0261-0183</t>
  </si>
  <si>
    <t xml:space="preserve"> 22-42</t>
  </si>
  <si>
    <t>Critical Social Policy : CSP</t>
  </si>
  <si>
    <t xml:space="preserve"> 22</t>
  </si>
  <si>
    <t xml:space="preserve"> Ethics , Discourse , Artificial intelligence , Public sector , Technology , Social services delivery , Public sector , Welfare state , Social services delivery , Ethics , Documentation , Welfare state , Artificial intelligence , Ethics , Ethnography , Artificial intelligence</t>
  </si>
  <si>
    <t>2893727276</t>
  </si>
  <si>
    <t xml:space="preserve"> © 2022. This work is licensed under http://creativecommons.org/licenses/by/4.0/  (the “License”).  Notwithstanding the ProQuest Terms and Conditions, you may use this content in accordance with the terms of the License.</t>
  </si>
  <si>
    <t xml:space="preserve"> 2022-12-26</t>
  </si>
  <si>
    <t xml:space="preserve"> 2022-09-02 (Received) , 2022-12-16 (Accepted) , 2022-12-26 (Published)</t>
  </si>
  <si>
    <t xml:space="preserve"> Intervention , INSURANCE , Needs , Health services , Effectiveness , PSYCHOLOGY , Social conditions &amp; trends , Case studies , Mediation , Interviews , Patients , Case management , PSYCHOLOGY , Drug use , Social services , Data collection , Integrated approach , PSYCHOLOGY , PSYCHOLOGY , Patients , Health services , Social programs , PSYCHOLOGY , Continuity of care , Health services utilization , Emotional support , United States--US , California</t>
  </si>
  <si>
    <t>2813106829</t>
  </si>
  <si>
    <t xml:space="preserve"> Research &amp; Development Division, The Society of Rehabilitation and Crime Prevention, Hong Kong , Research &amp; Development Division, The Society of Rehabilitation and Crime Prevention, Hong Kong , Youth Empowerment and Entrepreneurship Service, The Society of Rehabilitation and Crime Prevention, Hong Kong</t>
  </si>
  <si>
    <t xml:space="preserve"> © 2022. World Scientific Publishing Company</t>
  </si>
  <si>
    <t>0219-2462</t>
  </si>
  <si>
    <t>1n02</t>
  </si>
  <si>
    <t xml:space="preserve"> Singapore</t>
  </si>
  <si>
    <t>Hong Kong Journal of Social Work</t>
  </si>
  <si>
    <t>56</t>
  </si>
  <si>
    <t xml:space="preserve"> Risk behavior , Prevention programs , INDUSTRY , Social goals , Healthy habits , Crime prevention , Technology , Crime prevention , Risk behavior , Information society , Social services , Disadvantaged , Social skills , Social media , Youth , Social media , Rehabilitation , High risk , Rehabilitation , Social services , Crime prevention , Life goals , Social goals , Technology , MARKETING , Youth , PSYCHOLOGY , Digital technology , PSYCHOLOGY , Pilot projects , Hong Kong China , China</t>
  </si>
  <si>
    <t>2784868365</t>
  </si>
  <si>
    <t xml:space="preserve"> executive director, Oklahoma Native Assets Coalition, Inc., USA , founder and CEO, Change Machine, Brooklyn, NY, USA , founder and CEO, MyPath, San Francisco, CA , president and CEO, Inclusiv, New York, USA , research professor, Washington University in St. Louis, MO, USA</t>
  </si>
  <si>
    <t xml:space="preserve"> Jan 2022</t>
  </si>
  <si>
    <t>1044-3894</t>
  </si>
  <si>
    <t xml:space="preserve"> 86-100</t>
  </si>
  <si>
    <t xml:space="preserve"> Milwaukee</t>
  </si>
  <si>
    <t>Jan 2022</t>
  </si>
  <si>
    <t>Families in Society</t>
  </si>
  <si>
    <t xml:space="preserve"> 86</t>
  </si>
  <si>
    <t xml:space="preserve"> Well being , Well being , Financial institutions , Work organization , Life transitions , Wealth , Social development , Life transitions , Coalitions , Social services , Gender , Assets , Social services , Economic development , Social agencies , PSYCHOLOGY , HUMANRESOURCES , SUSTAINABILITY , Economic</t>
  </si>
  <si>
    <t>2765328304</t>
  </si>
  <si>
    <t xml:space="preserve"> © 2022. This work is licensed under http://creativecommons.org/licenses/by/4.0 (the “License”).  Notwithstanding the ProQuest Terms and Conditions, you may use this content in accordance with the terms of the License.</t>
  </si>
  <si>
    <t xml:space="preserve"> 2022-12-22</t>
  </si>
  <si>
    <t xml:space="preserve"> 381-397</t>
  </si>
  <si>
    <t>Urban Planning</t>
  </si>
  <si>
    <t xml:space="preserve"> 2022-12-22 (Created) , 2022-04-29 (Submitted) , 2022-12-22 (Issued) , 2022-12-22 (Modified)</t>
  </si>
  <si>
    <t xml:space="preserve"> 381</t>
  </si>
  <si>
    <t xml:space="preserve"> Innovations , Urban planning , Social evolution , Social evolution , Welfare policy , Decision making , Urban planning , Innovations , Urban planning , Urban areas , Social services delivery , Social life &amp; customs , Innovations , Social services delivery , Social welfare , Stigma , Social life &amp; customs , Spatial analysis , Decision making , Urban policy , PSYCHOLOGY , Welfare policy , Social welfare , Public sector private sector relations , Public private partnerships</t>
  </si>
  <si>
    <t>2756703660</t>
  </si>
  <si>
    <t xml:space="preserve"> School of Health, Georgetown University, Washington, DC 20057, USA; School of Allied Health, University of Western Australia, Perth, WA 6009, Australia , School of Allied Health, University of Western Australia, Perth, WA 6009, Australia , School of Allied Health, University of Western Australia, Perth, WA 6009, Australia , School of Allied Health, University of Western Australia, Perth, WA 6009, Australia</t>
  </si>
  <si>
    <t xml:space="preserve"> © 2022 by the authors. 
Licensee MDPI, Basel, Switzerland. This article is an open access article distributed under the terms and conditions of the Creative Commons Attribution (CC BY) license (https://creativecommons.org/licenses/by/4.0/).
 Notwithstanding the ProQuest Terms and Conditions, you may use this content in accordance with the terms of the License.</t>
  </si>
  <si>
    <t xml:space="preserve"> 2022-12-13</t>
  </si>
  <si>
    <t xml:space="preserve"> 2022-11-18 (Received) , 2022-12-08 (Accepted)</t>
  </si>
  <si>
    <t xml:space="preserve"> 16703</t>
  </si>
  <si>
    <t xml:space="preserve"> Families &amp; family life , Working conditions , PSYCHOLOGY , Work environment , Working conditions , PSYCHOLOGY , Organizations , PSYCHOLOGY , Regions , Rural areas , Social change , Violence , PSYCHOLOGY , PSYCHOLOGY , HUMANRESOURCES , Norms , Domestic violence , Prevention , PSYCHOLOGY , Social services , Gender inequality , Interviews , National plans , Organizational effectiveness , Aggression , Case studies , Gender-based violence , Social services , Violence against women , PSYCHOLOGY , HUMANRESOURCES , Social norms , HUMANRESOURCES , PSYCHOLOGY , Public health , Social services , Inequality , Workplaces , HUMANRESOURCES , Prevention , Australia , Western Australia Australia</t>
  </si>
  <si>
    <t>2755758217</t>
  </si>
  <si>
    <t xml:space="preserve"> 2022-11-25</t>
  </si>
  <si>
    <t xml:space="preserve"> 2021-09-02 (Received) , 2022-11-10 (Accepted) , 2022-11-25 (Published)</t>
  </si>
  <si>
    <t xml:space="preserve"> PSYCHOLOGY , Rural poverty , PSYCHOLOGY , SUSTAINABILITY , Workers , Qualitative research , SUSTAINABILITY , Clinical trials , Food security , Regions , Households , PSYCHOLOGY , Statistical analysis , PSYCHOLOGY , Statistical analysis , HUMANRESOURCES , Quasi-experimental methods , Evaluation , Knowledge , SUSTAINABILITY , Health insurance , Qualitative analysis , Interviews , PSYCHOLOGY , Caseloads , Households , Confidence intervals , ACCTAX , Employee turnover , EDUCATION , Caregivers , Social workers , Integrated approach , Regression analysis , PSYCHOLOGY , SUSTAINABILITY , Protection , Breastfeeding &amp; lactation , Welfare state , Bivariate analysis , SUSTAINABILITY , Low income groups , PSYCHOLOGY , Food security , Nutrition , SUSTAINABILITY , SUSTAINABILITY , Mixed methods research , SUSTAINABILITY , Ethiopia , Social</t>
  </si>
  <si>
    <t>2755633767</t>
  </si>
  <si>
    <t xml:space="preserve"> European Union , East African Community</t>
  </si>
  <si>
    <t>International Journal for Equity in Health</t>
  </si>
  <si>
    <t xml:space="preserve"> 2022-07-13 (Received) , 2022-11-09 (Accepted) , 2022-11-26 (Published)</t>
  </si>
  <si>
    <t xml:space="preserve"> SUSTAINABILITY , Health planning , Literature reviews , Civil rights , Health care policy , Treaties , SUSTAINABILITY , COVID-19 diagnostic tests , Noncitizens , SUSTAINABILITY , Health care , SUSTAINABILITY , SUSTAINABILITY , SUSTAINABILITY , SUSTAINABILITY , Libraries , PSYCHOLOGY , Documents , Investments , Regions , Borders , SUSTAINABILITY , Sustainable development , SUSTAINABILITY , Migration , SUSTAINABILITY , Citizens , SUSTAINABILITY , SUSTAINABILITY , Guidelines , Health services , Cooperation , Cooperation , Health services , SUSTAINABILITY , Cards , Cooperation , Investments , Health insurance , Literature reviews , Policies , Community , Literature reviews , Health care , Citizenship , Surveillance , SUSTAINABILITY , Borders , Sustainable development , Literature reviews , Social services , Sustainable development , International trade , SUSTAINABILITY , Citizen participation , International trade , Sustainable development , Community , Citizenship , Health care industry , Health planning , Migration , Borders , Social services , Treaties , Health insurance , Rights , International cooperation , Documents , Literature reviews , Residents , Noncitizens , Health services , Investments , Health surveillance , Health care access , Health care access , SUSTAINABILITY , United Kingdom--UK , Mexico , United States--US , Kenya , Rwanda , Uganda , East Africa , Tanzania , Social</t>
  </si>
  <si>
    <t>2755600557</t>
  </si>
  <si>
    <t xml:space="preserve"> 2022-12-15</t>
  </si>
  <si>
    <t>1940-0632</t>
  </si>
  <si>
    <t>Addiction Science &amp; Clinical Practice</t>
  </si>
  <si>
    <t xml:space="preserve"> 2022-06-21 (Received) , 2022-12-02 (Accepted) , 2022-12-15 (Published)</t>
  </si>
  <si>
    <t xml:space="preserve"> Mental depression , Drugs , Public health , Health services , PSYCHOLOGY , Opioids , Crises , Cohort analysis , COVID-19 , Poisoning , SUSTAINABILITY , PSYCHOLOGY , Poisoning , Social services , SUSTAINABILITY , Access , PSYCHOLOGY , Narcotics , SUSTAINABILITY , Drug overdose , Therapy , SUSTAINABILITY , Drugs , Inequality , Pharmacy , PSYCHOLOGY , COVID-19 , SUSTAINABILITY , Drug use , SUSTAINABILITY , SUSTAINABILITY , Social services , Pandemics , Regression analysis , Chronic pain , Public health , SUSTAINABILITY , SUSTAINABILITY , Comorbidity , Pandemics , SUSTAINABILITY , Crises , Access , PSYCHOLOGY , SUSTAINABILITY , Substance use disorder , PSYCHOLOGY , PSYCHOLOGY , Health disparities , Health disparities , SUSTAINABILITY , Cross-sectional studies , Telemedicine , Opioids , Canada , United States--US</t>
  </si>
  <si>
    <t>2748542018</t>
  </si>
  <si>
    <t xml:space="preserve"> Direcció d’Atenció Primària Terres de l’Ebre, Gerència Territorial Terres de l’Ebre, Institut Català de la Salut, 43500 Tortosa, Spain; Departament d’Infermeria, Programa de Doctorat Infermeria i Salut, Universitat Rovira i Virgili, 43002 Tarragona, Spain , Departament d’Infermeria, Programa de Doctorat Infermeria i Salut, Universitat Rovira i Virgili, 43002 Tarragona, Spain; Departament d’Igualtat i Feminismes a les Terres de l’Ebre, Direcció de Serveis Territorials a les Terres de l’Ebre, Generalitat de Catalunya, 43500 Tortosa, Spain , Unitat d’Avaluació, Direcció d’Atenció Primària Terres de l’Ebre, Institut Català de la Salut, 43500 Tortosa, Spain; Unitat de Suport a la Recerca Terres de l’Ebre, Fundació Institut Universitari per a la Recerca a l’Atenció Primària de Salut Jordi Gol i Gurina (IDIAPJGol), 43500 Tortosa, Spain , Unitat de Suport a la Recerca Terres de l’Ebre, Fundació Institut Universitari per a la Recerca a l’Atenció Primària de Salut Jordi Gol i Gurina (IDIAPJGol), 43500 Tortosa, Spain , Gerència Territorial Terres de l’Ebre, Institut Català de la Salut, 43500 Tortosa, Spain , Equip d’Atenció Primària Amposta, Gerència Territorial Terres de l’Ebre, Institut Català de la Salut, 43870 Amposta, Spain , Equip d’Atenció Primària Amposta, Gerència Territorial Terres de l’Ebre, Institut Català de la Salut, 43870 Amposta, Spain , Direcció d’Atenció Primària Terres de l’Ebre, Gerència Territorial Terres de l’Ebre, Institut Català de la Salut, 43500 Tortosa, Spain; Departament d’Infermeria, Programa de Doctorat Infermeria i Salut, Universitat Rovira i Virgili, 43002 Tarragona, Spain , Direcció de Sistemes d’Informació i Comunicació, Gerència Territorial Terres de l’Ebre, Institut Català de la Salut, 43500 Tortosa, Spain , Unitat de Suport a la Recerca Terres de l’Ebre, Fundació Institut Universitari per a la Recerca a l’Atenció Primària de Salut Jordi Gol i Gurina (IDIAPJGol), 43500 Tortosa, Spain; Unitat Docent de Medicina de Familia i Comunitària, Tortosa-Terres de l’Ebre, Institut Català de la Salut, 43500 Tortosa, Spain , Departament d’Infermeria, Programa de Doctorat Infermeria i Salut, Universitat Rovira i Virgili, 43002 Tarragona, Spain</t>
  </si>
  <si>
    <t xml:space="preserve"> 2022-11-22</t>
  </si>
  <si>
    <t xml:space="preserve"> 2022-10-07 (Received) , 2022-11-19 (Accepted)</t>
  </si>
  <si>
    <t xml:space="preserve"> 15467</t>
  </si>
  <si>
    <t xml:space="preserve"> PSYCHOLOGY , Social services , Health care , User satisfaction , Focus groups , PSYCHOLOGY , Chronic illnesses , Content analysis , Clinical trials , Primary care , Integrated delivery systems , HUMANRESOURCES , Caregivers , Qualitative research , Social services , Primary care , Health services , PSYCHOLOGY , Health services , Clinical trials , Well being , Caregivers , Social services , Primary care , Patients , Evaluation</t>
  </si>
  <si>
    <t>2737801433</t>
  </si>
  <si>
    <t xml:space="preserve"> 2022-10-26</t>
  </si>
  <si>
    <t xml:space="preserve"> 1-13</t>
  </si>
  <si>
    <t xml:space="preserve"> 2022-07-10 (Received) , 2022-09-30 (Accepted) , 2022-10-26 (Published)</t>
  </si>
  <si>
    <t xml:space="preserve"> SUSTAINABILITY , PSYCHOLOGY , PSYCHOLOGY , Reduction , Content analysis , PSYCHOLOGY , COVID-19 , Drugs , SUSTAINABILITY , Interviews , Pandemics , SUSTAINABILITY , Shelters , Drug overdose , Food , Participation , Focus groups , SUSTAINABILITY , SUSTAINABILITY , Drug use , SUSTAINABILITY , Access control , HUMANRESOURCES , Hygiene , Medical screening , SUSTAINABILITY , PSYCHOLOGY , Methadone , PSYCHOLOGY , SUSTAINABILITY , Drugs , Health services , COVID-19 , Methadone , Drug abuse , Focus groups , Social services , Harm reduction , Pandemics , Food , Access , Basic needs , SUSTAINABILITY , Spain , Social</t>
  </si>
  <si>
    <t>2735882627</t>
  </si>
  <si>
    <t xml:space="preserve"> 2022-10-27</t>
  </si>
  <si>
    <t xml:space="preserve"> 113-123</t>
  </si>
  <si>
    <t xml:space="preserve"> 2022-10-27 (Created) , 2022-04-18 (Submitted) , 2022-10-27 (Issued) , 2022-10-27 (Modified)</t>
  </si>
  <si>
    <t xml:space="preserve"> Housing authorities , PSYCHOLOGY , Urban development , Social services , Living conditions , Rules , Cities , PSYCHOLOGY , Policy making , Collaboration , Urban development , Activism , Urban areas , Social services , Cities , Policy making , Housing</t>
  </si>
  <si>
    <t>2734637097</t>
  </si>
  <si>
    <t xml:space="preserve"> Key Laboratory of State Forestry and Grassland Administration on Soil and Water Conservation, School of Soil and Water Conservation, Beijing Forestry University, Beijing 100083, China , Key Laboratory of State Forestry and Grassland Administration on Soil and Water Conservation, School of Soil and Water Conservation, Beijing Forestry University, Beijing 100083, China , Key Laboratory of State Forestry and Grassland Administration on Soil and Water Conservation, School of Soil and Water Conservation, Beijing Forestry University, Beijing 100083, China , Key Laboratory of State Forestry and Grassland Administration on Soil and Water Conservation, School of Soil and Water Conservation, Beijing Forestry University, Beijing 100083, China , Key Laboratory of State Forestry and Grassland Administration on Soil and Water Conservation, School of Soil and Water Conservation, Beijing Forestry University, Beijing 100083, China , Key Laboratory of State Forestry and Grassland Administration on Soil and Water Conservation, School of Soil and Water Conservation, Beijing Forestry University, Beijing 100083, China , Beijing Key Laboratory of Urban Hydrological Cycle and Sponge City Technology, College of Water Sciences, Beijing Normal University, Beijing 100875, China</t>
  </si>
  <si>
    <t xml:space="preserve"> 2022-11-04</t>
  </si>
  <si>
    <t xml:space="preserve"> 2022-08-28 (Received) , 2022-10-10 (Accepted)</t>
  </si>
  <si>
    <t xml:space="preserve"> 14433</t>
  </si>
  <si>
    <t xml:space="preserve"> Anthropogenic factors , Chemical oxygen demand , Rivers , ECONOMICS , Rivers , Human influences , Social services , PSYCHOLOGY , Ecosystems , Ecological effects , Morphology , Water quality , Riparian environments , Aquatic ecosystems , Vegetation , Precipitation , Principal components analysis , Spatial variations , ECONOMICS , Social services , River ecology , Weighting methods , Methods , Correlation analysis , PSYCHOLOGY , Sustainable development , Ecosystem assessment , Morphology , PSYCHOLOGY , Morphology , Rivers , Case studies , Weighting , Sustainable development , Social services , Health , Indexes , Water supply , Evaluation , Ecosystems , Beijing China , China</t>
  </si>
  <si>
    <t>2715515324</t>
  </si>
  <si>
    <t xml:space="preserve"> 2022-08-26</t>
  </si>
  <si>
    <t>Pilot and Feasibility Studies</t>
  </si>
  <si>
    <t xml:space="preserve"> 2022-02-22 (Received) , 2022-08-15 (Accepted) , 2022-08-26 (Published)</t>
  </si>
  <si>
    <t xml:space="preserve"> Committees , HUMANRESOURCES , PSYCHOLOGY , Local government , EDUCATION , HUMANRESOURCES , FINANCE , Politics , PSYCHOLOGY , PSYCHOLOGY , PSYCHOLOGY , Committees , Evidence-based practice , Politicians , Interviews , Intervention , Health services , Collaboration , Social services delivery , Organizations , Local knowledge , Social welfare</t>
  </si>
  <si>
    <t>2713605387</t>
  </si>
  <si>
    <t xml:space="preserve"> Université du Québec à Trois-Rivières , Université du Québec à Trois-Rivières , Université du Québec à Trois-Rivières , Centre d'amitié autochtone de Trois-Rivières , Centre d'amitié autochtone de TroisRivières</t>
  </si>
  <si>
    <t xml:space="preserve"> Public Health Agency-Canada</t>
  </si>
  <si>
    <t xml:space="preserve"> Copyright Aboriginal Health Research Networks Secretariat (AHRNetS) 2022</t>
  </si>
  <si>
    <t>2291-9368</t>
  </si>
  <si>
    <t xml:space="preserve"> 96-106</t>
  </si>
  <si>
    <t xml:space="preserve"> Victoria</t>
  </si>
  <si>
    <t>International Journal of Indigenous Health</t>
  </si>
  <si>
    <t xml:space="preserve"> 96</t>
  </si>
  <si>
    <t xml:space="preserve"> Hospitals , Health planning , PSYCHOLOGY , PSYCHOLOGY , Literature reviews , Public inquiries , Health services , PSYCHOLOGY , PSYCHOLOGY , PSYCHOLOGY , Public services , PSYCHOLOGY , Strategies , SUSTAINABILITY , PSYCHOLOGY , PSYCHOLOGY , SUSTAINABILITY , Public schools , PSYCHOLOGY , Urban areas , Indigenous peoples , PSYCHOLOGY , SUSTAINABILITY , Social services , SUSTAINABILITY , Alternative approaches , SUSTAINABILITY , PSYCHOLOGY , Health needs , SUSTAINABILITY , SUSTAINABILITY , SUSTAINABILITY , SUSTAINABILITY , Literature reviews , Canada , Quebec Canada , Social</t>
  </si>
  <si>
    <t>2711306958</t>
  </si>
  <si>
    <t xml:space="preserve"> School of Public Health, The University of Hong Kong, Hong Kong, China; School of Nursing, The University of Hong Kong, Hong Kong, China , Caritas-Hong Kong, Hong Kong, China , School of Public Health, The University of Hong Kong, Hong Kong, China , Caritas-Hong Kong, Hong Kong, China , School of Nursing, The University of Hong Kong, Hong Kong, China , School of Public Health, The University of Hong Kong, Hong Kong, China , School of Public Health, The University of Hong Kong, Hong Kong, China , School of Nursing, The University of Hong Kong, Hong Kong, China</t>
  </si>
  <si>
    <t xml:space="preserve"> 2022-09-01</t>
  </si>
  <si>
    <t xml:space="preserve"> 2022-07-30 (Received) , 2022-08-31 (Accepted)</t>
  </si>
  <si>
    <t xml:space="preserve"> 10926</t>
  </si>
  <si>
    <t xml:space="preserve"> Qualitative analysis , PSYCHOLOGY , PSYCHOLOGY , PSYCHOLOGY , Social services , HUMANRESOURCES , PSYCHOLOGY , PSYCHOLOGY , Pandemics , Psychological factors , PSYCHOLOGY , Workshops , Knowledge management , Information processing , COVID-19 , Social services , Social unrest , Coronaviruses , PSYCHOLOGY , PSYCHOLOGY , Internet , COVID-19 , Satisfaction , Families &amp; family life , Internet , COVID-19 , Knowledge , Well being , Art therapy , Social services , General public , Mindfulness , Hong Kong China , China</t>
  </si>
  <si>
    <t>2700622268</t>
  </si>
  <si>
    <t xml:space="preserve"> Social Science Research Institute, College of Social Sciences, University of Hawaii at Mānoa, Honolulu, HI 96822, USA; &lt;email&gt;ctly21@hawaii.edu&lt;/email&gt; (C.T.Y.); &lt;email&gt;ketanpal@hawaii.edu&lt;/email&gt; (K.P.); &lt;email&gt;smgeib@hawaii.edu&lt;/email&gt; (S.M.G.); &lt;email&gt;leocadia.conlon@hawaii.edu&lt;/email&gt; (L.C.) , Social Science Research Institute, College of Social Sciences, University of Hawaii at Mānoa, Honolulu, HI 96822, USA; &lt;email&gt;ctly21@hawaii.edu&lt;/email&gt; (C.T.Y.); &lt;email&gt;ketanpal@hawaii.edu&lt;/email&gt; (K.P.); &lt;email&gt;smgeib@hawaii.edu&lt;/email&gt; (S.M.G.); &lt;email&gt;leocadia.conlon@hawaii.edu&lt;/email&gt; (L.C.) , Social Science Research Institute, College of Social Sciences, University of Hawaii at Mānoa, Honolulu, HI 96822, USA; &lt;email&gt;ctly21@hawaii.edu&lt;/email&gt; (C.T.Y.); &lt;email&gt;ketanpal@hawaii.edu&lt;/email&gt; (K.P.); &lt;email&gt;smgeib@hawaii.edu&lt;/email&gt; (S.M.G.); &lt;email&gt;leocadia.conlon@hawaii.edu&lt;/email&gt; (L.C.) , Social Science Research Institute, College of Social Sciences, University of Hawaii at Mānoa, Honolulu, HI 96822, USA; &lt;email&gt;ctly21@hawaii.edu&lt;/email&gt; (C.T.Y.); &lt;email&gt;ketanpal@hawaii.edu&lt;/email&gt; (K.P.); &lt;email&gt;smgeib@hawaii.edu&lt;/email&gt; (S.M.G.); &lt;email&gt;leocadia.conlon@hawaii.edu&lt;/email&gt; (L.C.) , Social Science Research Institute, College of Social Sciences, University of Hawaii at Mānoa, Honolulu, HI 96822, USA; &lt;email&gt;ctly21@hawaii.edu&lt;/email&gt; (C.T.Y.); &lt;email&gt;ketanpal@hawaii.edu&lt;/email&gt; (K.P.); &lt;email&gt;smgeib@hawaii.edu&lt;/email&gt; (S.M.G.); &lt;email&gt;leocadia.conlon@hawaii.edu&lt;/email&gt; (L.C.) , Hawaii State Department of Health, Behavioral Health Administration, Honolulu, HI 96819, USA; &lt;email&gt;jholmes@dhs.hawaii.gov&lt;/email&gt; (J.R.H.); &lt;email&gt;yara.sutton@doh.hawaii.gov&lt;/email&gt; (Y.S.); &lt;email&gt;amihan.aiona@doh.hawaii.gov&lt;/email&gt; (A.A.); &lt;email&gt;amy.curtis@doh.hawaii.gov&lt;/email&gt; (A.B.C.); &lt;email&gt;edward.mersereau@doh.hawaii.gov&lt;/email&gt; (E.M.) , Hawaii State Department of Health, Behavioral Health Administration, Honolulu, HI 96819, USA; &lt;email&gt;jholmes@dhs.hawaii.gov&lt;/email&gt; (J.R.H.); &lt;email&gt;yara.sutton@doh.hawaii.gov&lt;/email&gt; (Y.S.); &lt;email&gt;amihan.aiona@doh.hawaii.gov&lt;/email&gt; (A.A.); &lt;email&gt;amy.curtis@doh.hawaii.gov&lt;/email&gt; (A.B.C.); &lt;email&gt;edward.mersereau@doh.hawaii.gov&lt;/email&gt; (E.M.) , Hawaii State Department of Health, Behavioral Health Administration, Honolulu, HI 96819, USA; &lt;email&gt;jholmes@dhs.hawaii.gov&lt;/email&gt; (J.R.H.); &lt;email&gt;yara.sutton@doh.hawaii.gov&lt;/email&gt; (Y.S.); &lt;email&gt;amihan.aiona@doh.hawaii.gov&lt;/email&gt; (A.A.); &lt;email&gt;amy.curtis@doh.hawaii.gov&lt;/email&gt; (A.B.C.); &lt;email&gt;edward.mersereau@doh.hawaii.gov&lt;/email&gt; (E.M.) , Hawaii State Department of Health, Behavioral Health Administration, Honolulu, HI 96819, USA; &lt;email&gt;jholmes@dhs.hawaii.gov&lt;/email&gt; (J.R.H.); &lt;email&gt;yara.sutton@doh.hawaii.gov&lt;/email&gt; (Y.S.); &lt;email&gt;amihan.aiona@doh.hawaii.gov&lt;/email&gt; (A.A.); &lt;email&gt;amy.curtis@doh.hawaii.gov&lt;/email&gt; (A.B.C.); &lt;email&gt;edward.mersereau@doh.hawaii.gov&lt;/email&gt; (E.M.) , Hawaii State Department of Health, Behavioral Health Administration, Honolulu, HI 96819, USA; &lt;email&gt;jholmes@dhs.hawaii.gov&lt;/email&gt; (J.R.H.); &lt;email&gt;yara.sutton@doh.hawaii.gov&lt;/email&gt; (Y.S.); &lt;email&gt;amihan.aiona@doh.hawaii.gov&lt;/email&gt; (A.A.); &lt;email&gt;amy.curtis@doh.hawaii.gov&lt;/email&gt; (A.B.C.); &lt;email&gt;edward.mersereau@doh.hawaii.gov&lt;/email&gt; (E.M.)</t>
  </si>
  <si>
    <t xml:space="preserve"> University of Hawaii</t>
  </si>
  <si>
    <t xml:space="preserve"> 2022-07-30</t>
  </si>
  <si>
    <t>15</t>
  </si>
  <si>
    <t xml:space="preserve"> 2022-06-22 (Received) , 2022-07-28 (Accepted)</t>
  </si>
  <si>
    <t xml:space="preserve"> 9368</t>
  </si>
  <si>
    <t xml:space="preserve"> Mental health , Public health , PSYCHOLOGY , Leadership , Public health , Disease control , Infectious diseases , Quarantine , COVID-19 , Health services , SUSTAINABILITY , SUSTAINABILITY , SUSTAINABILITY , Government agencies , SUSTAINABILITY , INDUSTRY , SUSTAINABILITY , SUSTAINABILITY , ECONOMICS , Teams , PSYCHOLOGY , Quarantine , SUSTAINABILITY , Disease control , Drug use , SUSTAINABILITY , Responsibilities , SUSTAINABILITY , PSYCHOLOGY , SUSTAINABILITY , SUSTAINABILITY , Mental health services , Case studies , Government agencies , COVID-19 , Housing , Disease control , Leadership , Social services , Public health , INDUSTRY , Case reports , Hawaii , Spain , United States--US</t>
  </si>
  <si>
    <t>2697085534</t>
  </si>
  <si>
    <t xml:space="preserve"> Faculty of Health Sciences, Department of Global Health, McMaster University, Hamilton, Ontario, Canada; Harm Reduction Services, BC Centre for Disease Control, Vancouver, British Columbia, Canada , Harm Reduction Services, BC Centre for Disease Control, Vancouver, British Columbia, Canada; School of Population and Public Health, UBC, Vancouver, British Columbia, Canada , Harm Reduction Services, BC Centre for Disease Control, Vancouver, British Columbia, Canada; School of Population and Public Health, UBC, Vancouver, British Columbia, Canada</t>
  </si>
  <si>
    <t xml:space="preserve"> © 2022 Author(s) (or their employer(s)) 2022. Re-use permitted under CC BY-NC. No commercial re-use. See rights and permissions. Published by BMJ. http://creativecommons.org/licenses/by-nc/4.0/ This is an open access article distributed in accordance with the Creative Commons Attribution Non Commercial (CC BY-NC 4.0) license, which permits others to distribute, remix, adapt, build upon this work non-commercially, and license their derivative works on different terms, provided the original work is properly cited, appropriate credit is given, any changes made indicated, and the use is non-commercial. See:  http://creativecommons.org/licenses/by-nc/4.0/ . Notwithstanding the ProQuest Terms and Conditions, you may use this content in accordance with the terms of the License.</t>
  </si>
  <si>
    <t xml:space="preserve"> 2022-08-01</t>
  </si>
  <si>
    <t xml:space="preserve"> 2021-10-17 (Received) , 2022-07-06 (Accepted)</t>
  </si>
  <si>
    <t xml:space="preserve"> e058233</t>
  </si>
  <si>
    <t xml:space="preserve"> Databases , Population , EDUCATION , Subject heading schemes , Coronaviruses , PSYCHOLOGY , Pandemics , COVID-19 , Databases , Disease control , Health services , Tests , Homeless people , Social services , COVID-19 , Public health , Housing , Pandemics , Access , Canada</t>
  </si>
  <si>
    <t>2694008226</t>
  </si>
  <si>
    <t xml:space="preserve"> National Scientific Research Institute for Labour and Social Protection (INCSMPS), 010643 Bucharest, Romania; &lt;email&gt;aniela.matei@incsmps.ro&lt;/email&gt; (A.M.); &lt;email&gt;luisemladen@hotmail.com&lt;/email&gt; (L.M.-M.) , National Scientific Research Institute for Labour and Social Protection (INCSMPS), 010643 Bucharest, Romania; &lt;email&gt;aniela.matei@incsmps.ro&lt;/email&gt; (A.M.); &lt;email&gt;luisemladen@hotmail.com&lt;/email&gt; (L.M.-M.) , National Scientific Research Institute for Labour and Social Protection (INCSMPS), 010643 Bucharest, Romania; &lt;email&gt;aniela.matei@incsmps.ro&lt;/email&gt; (A.M.); &lt;email&gt;luisemladen@hotmail.com&lt;/email&gt; (L.M.-M.) , Research Institute for Quality of Life (ICCV), 050711 Bucharest, Romania; &lt;email&gt;simona_vonica@yahoo.com&lt;/email&gt;</t>
  </si>
  <si>
    <t xml:space="preserve"> 2022-07-14</t>
  </si>
  <si>
    <t xml:space="preserve"> 2022-05-30 (Received) , 2022-07-12 (Accepted)</t>
  </si>
  <si>
    <t xml:space="preserve"> 8573</t>
  </si>
  <si>
    <t xml:space="preserve"> PSYCHOLOGY , PSYCHOLOGY , Mental health , PSYCHOLOGY , PSYCHOLOGY , Age , Social services , ACCTAX , PSYCHOLOGY , Quality of life , PSYCHOLOGY , Social services , ECONOMICS , PSYCHOLOGY , Older people , Quality of life , COVID-19 , Quality of care , Mental health services , Qualitative research , Older people , Quality of life , Home health care , Social services delivery , Romania</t>
  </si>
  <si>
    <t>2678201837</t>
  </si>
  <si>
    <t xml:space="preserve"> 2022-06-08</t>
  </si>
  <si>
    <t xml:space="preserve"> 1-18</t>
  </si>
  <si>
    <t xml:space="preserve"> 62139 Offices of All Other Health Practitioners , 62111 Offices of Physicians</t>
  </si>
  <si>
    <t xml:space="preserve"> 2021-11-18 (Received) , 2022-05-23 (Accepted) , 2022-06-08 (Published)</t>
  </si>
  <si>
    <t xml:space="preserve"> Health care access , Population , PSYCHOLOGY , Teams , PSYCHOLOGY , Pandemics , Medical personnel , Interdisciplinary aspects , INDUSTRY , Primary care , COVID-19 diagnostic tests , Coronaviruses , Pharmacists , Nurses , PSYCHOLOGY , COVID-19 , Emergency medical care , HUMANRESOURCES , Health services , Clinics , Innovations , Regions , Older people , COVID-19 , Policy making , Logic , Organizational effectiveness , Social services , Nurses , Primary care , Attachment , Patients , Pandemics , Access , Provinces , INDUSTRY , Canada , Quebec Canada , Nova Scotia Canada</t>
  </si>
  <si>
    <t>2678201828</t>
  </si>
  <si>
    <t xml:space="preserve"> 2022-06-13</t>
  </si>
  <si>
    <t xml:space="preserve"> 2021-07-05 (Received) , 2022-05-04 (Accepted) , 2022-06-13 (Published)</t>
  </si>
  <si>
    <t xml:space="preserve"> PSYCHOLOGY , PSYCHOLOGY , PSYCHOLOGY , PSYCHOLOGY , PSYCHOLOGY , PSYCHOLOGY , PSYCHOLOGY , PSYCHOLOGY , PSYCHOLOGY , SUSTAINABILITY , HUMANRESOURCES , ECONOMICS , PSYCHOLOGY , Decision trees , PSYCHOLOGY , Costs , Pregnancy , Mental depression , Decision making , Effectiveness , Clinical trials , Tests , Models , Social services , Pregnancy , SUSTAINABILITY , SUSTAINABILITY , Social</t>
  </si>
  <si>
    <t>2670187188</t>
  </si>
  <si>
    <t xml:space="preserve"> Department of Psychiatry, Faculty of Medicine and Dentistry, University of Alberta, Edmonton, AB T6G 2B7, Canada; &lt;email&gt;nnamdi.nkire@albertahealthservices.ca&lt;/email&gt; , Department of Psychiatry, Faculty of Medicine, Dalhousie University, Halifax, NS B3H 2E2, Canada; &lt;email&gt;vincent.agyapong@nshealth.ca&lt;/email&gt; , Department of Psychiatry, Faculty of Medicine and Dentistry, University of Alberta, Edmonton, AB T6G 2B7, Canada; &lt;email&gt;nnamdi.nkire@albertahealthservices.ca&lt;/email&gt;</t>
  </si>
  <si>
    <t xml:space="preserve"> International Bank for Reconstruction &amp; Development--World Bank , National Library of Medicine , Organization for Economic Cooperation &amp; Development</t>
  </si>
  <si>
    <t xml:space="preserve"> 2022-05-13</t>
  </si>
  <si>
    <t xml:space="preserve"> 2022-02-09 (Received) , 2022-05-10 (Accepted)</t>
  </si>
  <si>
    <t xml:space="preserve"> 5937</t>
  </si>
  <si>
    <t xml:space="preserve"> Mental health , Social networks , Severe acute respiratory syndrome coronavirus 2 , PSYCHOLOGY , Mental health , PSYCHOLOGY , Complex systems , COVID-19 , Social services , PSYCHOLOGY , COVID-19 , Literature reviews , Social organization , Self-injury , INDUSTRY , Social services , MARKETING , Pandemics , Medical research , PSYCHOLOGY , Social interactions , Coronaviruses , ECONOMICS , PSYCHOLOGY , Mental health services , Literature reviews , Qualitative research , Efficiency , COVID-19 , Health behavior , Policy making , Recessions , Socioeconomic factors , Social isolation , Health care expenditures , Social networks , Interpersonal conflict , Psychological distress , Unemployment , Stress , Social services , Locus of control , Self destructive behavior , Suicide , United Kingdom--UK , United States--US</t>
  </si>
  <si>
    <t>2666295573</t>
  </si>
  <si>
    <t xml:space="preserve"> Aboriginal and Torres Strait Islander Health Program, The George Institute for Global Health, Newtown, New South Wales, Australia , Aboriginal and Torres Strait Islander Health Program, The George Institute for Global Health, Newtown, New South Wales, Australia , Aboriginal and Torres Strait Islander Health Program, The George Institute for Global Health, Newtown, New South Wales, Australia; School of Public Health and Community Medicine, University of New South Wales, Sydney, New South Wales, Australia , Aboriginal and Torres Strait Islander Health Program, The George Institute for Global Health, Newtown, New South Wales, Australia; School of Population Health, University of New South Wales, Sydney, New South Wales, Australia , Aboriginal and Torres Strait Islander Health Program, The George Institute for Global Health, Newtown, New South Wales, Australia , Community Paediatrics, South Western Sydney Local Health District, Liverpool, New South Wales, Australia , Sydney Children's Hospitals Network (Randwick Campus), Sydney, New South Wales, Australia , Child, Youth and Family Services, Population and Community Health, South Eastern Sydney Local Health District, Kogarah, New South Wales, Australia , Sydney Children's Hospitals Network (Randwick Campus), Sydney, New South Wales, Australia , Sydney Children's Hospitals Network (Randwick Campus), Sydney, New South Wales, Australia , Sydney Children's Hospitals Network (Randwick Campus), Sydney, New South Wales, Australia , Youth Health Services, Community Health, NSW Health, Sydney, New South Wales, Australia , Sydney Children's Hospitals Network (Randwick Campus), Sydney, New South Wales, Australia , School of Medicine, Western Sydney University, Sydney, New South Wales, Australia , Population Child Health Clinical Research Group, School of Women’s and Children’s Health, University of New South Wales, Sydney, New South Wales, Australia , Sydney Children's Hospitals Network (Randwick Campus), Sydney, New South Wales, Australia; Population Child Health Clinical Research Group, School of Women’s and Children’s Health, University of New South Wales, Sydney, New South Wales, Australia , Faculty of Health, School of Nursing and Midwifery, University of Technology Sydney, Broadway, New South Wales, Australia , Kidsafe NSW, Sydney, New South Wales, Australia , Ngarruwan Ngadju First Peoples Health and Wellbeing Research Centre, Faculty of Science, Medicine and Health, University of Wollongong, Wollongong, New South Wales, Australia , Population Child Health Clinical Research Group, School of Women’s and Children’s Health, University of New South Wales, Sydney, New South Wales, Australia; Community Paediatrics Research Group, Institute for Women, Children and Families, Sydney Local Health District, Sydney, New South Wales, Australia</t>
  </si>
  <si>
    <t xml:space="preserve"> © 2024 Author(s) (or their employer(s)) 2022. Re-use permitted under CC BY-NC. No commercial re-use. See rights and permissions. Published by BMJ. http://creativecommons.org/licenses/by-nc/4.0/ This is an open access article distributed in accordance with the Creative Commons Attribution Non Commercial (CC BY-NC 4.0) license, which permits others to distribute, remix, adapt, build upon this work non-commercially, and license their derivative works on different terms, provided the original work is properly cited, appropriate credit is given, any changes made indicated, and the use is non-commercial. See:  http://creativecommons.org/licenses/by-nc/4.0/ . Notwithstanding the ProQuest Terms and Conditions, you may use this content in accordance with the terms of the License.</t>
  </si>
  <si>
    <t xml:space="preserve"> 2022-04-29</t>
  </si>
  <si>
    <t xml:space="preserve"> 2021-06-10 (Received) , 2022-04-11 (Accepted)</t>
  </si>
  <si>
    <t xml:space="preserve"> e054338</t>
  </si>
  <si>
    <t xml:space="preserve"> Families &amp; family life , PSYCHOLOGY , PSYCHOLOGY , Social agencies , Health services , Child welfare , PSYCHOLOGY , Housing , Pediatrics , Search strategies , PSYCHOLOGY , SUSTAINABILITY , Case management , Well being , Youth , Referrals , SUSTAINABILITY , Children , Tests , Social workers , Social services , Social problems , Systematic review , PSYCHOLOGY , Australia</t>
  </si>
  <si>
    <t>2652980800</t>
  </si>
  <si>
    <t xml:space="preserve"> School of Health Policy &amp; Management, Health Science College, Korea University, Seoul 02841, Korea; &lt;email&gt;ykichan08@gmail.com&lt;/email&gt; , Department of Medical Humanities and Social Medicine, School of Medicine, Ajou University, Suwon 16499, Korea; Medical Research Collaborating Center, Ajou Research Institute for Innovative Medicine, Ajou University Medical Center, Suwon 16499, Korea</t>
  </si>
  <si>
    <t xml:space="preserve"> 2022-04-12</t>
  </si>
  <si>
    <t xml:space="preserve"> 2022-02-16 (Received) , 2022-04-09 (Accepted)</t>
  </si>
  <si>
    <t xml:space="preserve"> 4641</t>
  </si>
  <si>
    <t xml:space="preserve"> Satisfaction , PSYCHOLOGY , Comparative analysis , Quality control , Regression analysis , Information services , User satisfaction , Organizations , Nonprofit organizations , OPERATIONS , Comparative analysis , Social security , Quality control , PSYCHOLOGY , Community health care , Social services , Aging , Aging , Social services , RESEARCHCONCEPT , Quality control , User satisfaction , Social security , Medicine , Quality of care , Social services , OPERATIONS , Indexes , Evaluation , PSYCHOLOGY , PSYCHOLOGY , Nonprofit organizations , South Korea , Sweden</t>
  </si>
  <si>
    <t>2652042002</t>
  </si>
  <si>
    <t xml:space="preserve"> 2022-04-01</t>
  </si>
  <si>
    <t xml:space="preserve"> 2021-08-04 (Received) , 2022-03-16 (Accepted) , 2022-04-01 (Published)</t>
  </si>
  <si>
    <t xml:space="preserve"> Sample size , PSYCHOLOGY , Rehabilitation , SUSTAINABILITY , PSYCHOLOGY , Caregivers , PSYCHOLOGY , PSYCHOLOGY , Chronic illnesses , PSYCHOLOGY , Families &amp; family life , Interviews , Survivor , Health care expenditures , Social networks , Health services , Caregiving , Counseling , Informed consent , Caregivers , Health care industry , Social services , Access , SUSTAINABILITY</t>
  </si>
  <si>
    <t>2651851706</t>
  </si>
  <si>
    <t xml:space="preserve"> Department of Human Studies, University of Trieste, Italy , Department of Sociology, University of Milan Bicocca, Italy</t>
  </si>
  <si>
    <t xml:space="preserve"> © 2022. This work is published under https://creativecommons.org/licenses/by/3.0/ (the “License”). Notwithstanding the ProQuest Terms and Conditions, you may use this content in accordance with the terms of the License.</t>
  </si>
  <si>
    <t>6S</t>
  </si>
  <si>
    <t xml:space="preserve"> 0_1,249-268</t>
  </si>
  <si>
    <t xml:space="preserve"> 0_1</t>
  </si>
  <si>
    <t xml:space="preserve"> Infections , Families &amp; family life , PSYCHOLOGY , Social networks , PSYCHOLOGY , PSYCHOLOGY , Pandemics , Social response , Social workers , PSYCHOLOGY , Stress , Crises , Social services , Social work , COVID-19 , Resilience , Kinship networks , Coronaviruses , PSYCHOLOGY , Pandemics , Organizational effectiveness , COVID-19</t>
  </si>
  <si>
    <t>2649897155</t>
  </si>
  <si>
    <t xml:space="preserve"> Management and Information System Department, Faculty of Management Sciences, Modern Sciences and Arts University (MSA), Cairo, Egypt , Economics Department, Faculty of Management Sciences, Modern Sciences and Arts University (MSA), Cairo, Egypt</t>
  </si>
  <si>
    <t xml:space="preserve"> © Zeinab Abbas Zaazou and Doaa Salman Abdou. This work is published under http://creativecommons.org/licences/by/4.0/legalcode (the “License”). Notwithstanding the ProQuest Terms and Conditions, you may use this content in accordance with the terms of the License.</t>
  </si>
  <si>
    <t xml:space="preserve"> 94-112</t>
  </si>
  <si>
    <t>Journal of Humanities and Applied Social Sciences</t>
  </si>
  <si>
    <t xml:space="preserve"> 2020-09-25 (Received) , 2020-10-23 (Revised) , 2020-11-08 (Revised) , 2020-11-20 (Accepted)</t>
  </si>
  <si>
    <t xml:space="preserve"> 94</t>
  </si>
  <si>
    <t xml:space="preserve"> Innovations , ENTREP , Quantitative analysis , Innovations , Economic change , COVID-19 , OPERATIONS , Entrepreneurs , Companies , Pandemics , Coronaviruses , Social services , First aid , COVID-19 , Quantitative analysis , Companies , Research methodology , COVID-19 , Economic change , Entrepreneurs , Investments , Social services , Research design , Pandemics , United States--US , Egypt , Pakistan , Serbia , Sri Lanka</t>
  </si>
  <si>
    <t>2646969329</t>
  </si>
  <si>
    <t xml:space="preserve"> Faculty of Medecine, Université Laval, Québec, Québec, Canada; VITAM Research Center on Sustainable Health, Quebec, Quebec, Canada , VITAM Research Center on Sustainable Health, Quebec, Quebec, Canada , VITAM Research Center on Sustainable Health, Quebec, Quebec, Canada , University Center for Research on Youth and Families (CRUJeF), Québec, Québec, Canada; Faculty of Social Sciences, Université Laval, Québec, Quebec, Canada , Faculty of Medecine, Université Laval, Québec, Québec, Canada; Center for Interdisciplinary Research in Rehabilitation and Social Integration (CIRRIS), Québec, Quebec, Canada , Faculty of Medecine, Université Laval, Québec, Québec, Canada; Center for Interdisciplinary Research in Rehabilitation and Social Integration (CIRRIS), Québec, Quebec, Canada , Faculty of Medecine, Université Laval, Québec, Québec, Canada; VITAM Research Center on Sustainable Health, Quebec, Quebec, Canada , Faculty of Medecine, Université Laval, Québec, Québec, Canada; CERVO Brain Research Center, Québec, Québec, Canada , Faculty of Medecine, Université Laval, Québec, Québec, Canada; CERVO Brain Research Center, Québec, Québec, Canada , Faculty of Social Sciences, Université Laval, Québec, Quebec, Canada; CERVO Brain Research Center, Québec, Québec, Canada , University Center for Research on Youth and Families (CRUJeF), Québec, Québec, Canada; McGill University Faculty of Arts, Montreal, Québec, Canada , VITAM Research Center on Sustainable Health, Quebec, Quebec, Canada; Faculty of Social Sciences, Université Laval, Québec, Quebec, Canada , VITAM Research Center on Sustainable Health, Quebec, Quebec, Canada , Faculty of Medecine, Université Laval, Québec, Québec, Canada; Integrated Research Center for a Learning System in Healthcare and Social Services-SASSS, Québec, Québec, Canada , University Center for Research on Youth and Families (CRUJeF), Québec, Québec, Canada; School of Psychology, Université Laval Faculté des sciences sociales, Quebec, Québec, Canada , Faculty of Social Sciences, Université Laval, Québec, Quebec, Canada; CERVO Brain Research Center, Québec, Québec, Canada , Integrated Research Center for a Learning System in Healthcare and Social Services-SASSS, Québec, Québec, Canada; Department of Health Sciences, Université du Québec à Rimouski, Rimouski, Québec, Canada , Faculty of Medecine, Université Laval, Québec, Québec, Canada; VITAM Research Center on Sustainable Health, Quebec, Quebec, Canada , Faculty of Medecine, Université Laval, Québec, Québec, Canada; CERVO Brain Research Center, Québec, Québec, Canada , Faculty of Social Sciences, Université Laval, Québec, Quebec, Canada; Center for Interdisciplinary Research in Rehabilitation and Social Integration (CIRRIS), Québec, Quebec, Canada , Faculty of Medecine, Université Laval, Québec, Québec, Canada; CERVO Brain Research Center, Québec, Québec, Canada , University Center for Research on Youth and Families (CRUJeF), Québec, Québec, Canada; Faculty of Social Sciences, Université Laval, Québec, Quebec, Canada , CERVO Brain Research Center, Québec, Québec, Canada; Faculty of Education, Université Laval, Québec, Québec, Canada</t>
  </si>
  <si>
    <t xml:space="preserve"> 2022-04-04</t>
  </si>
  <si>
    <t xml:space="preserve"> 2021-01-05 (Received) , 2021-08-31 (Accepted)</t>
  </si>
  <si>
    <t xml:space="preserve"> e048749</t>
  </si>
  <si>
    <t xml:space="preserve"> SUSTAINABILITY , SUSTAINABILITY , Committees , SUSTAINABILITY , SUSTAINABILITY , Labor market , Health services , Coping strategies , SUSTAINABILITY , PSYCHOLOGY , Health disparities , PSYCHOLOGY , Crises , Social inequality , SUSTAINABILITY , PSYCHOLOGY , Health research , COVID-19 , SUSTAINABILITY , SUSTAINABILITY , PSYCHOLOGY , Research ethics , HUMANRESOURCES , Medical decision making , Resource allocation , PSYCHOLOGY , Public schools , SUSTAINABILITY , PSYCHOLOGY , SUSTAINABILITY , SUSTAINABILITY , SUSTAINABILITY , Social services , Will , Public health , Primary care , PSYCHOLOGY , SUSTAINABILITY , SUSTAINABILITY , SUSTAINABILITY , PSYCHOLOGY , Pandemics , SUSTAINABILITY , Social</t>
  </si>
  <si>
    <t>2632749110</t>
  </si>
  <si>
    <t xml:space="preserve"> Faculty of Roman Catholic Theology of Cyril and Methodius, Comenius University Bratislava, 81458 Bratislava, Slovakia; &lt;email&gt;patrikmat@seznam.cz&lt;/email&gt; (P.M.); &lt;email&gt;judak1@uniba.sk&lt;/email&gt; (V.J.); College of Applied Psychology, 41155 Terezín, Czech Republic; &lt;email&gt;cergetova.ivana@gmail.com&lt;/email&gt; , College of Applied Psychology, 41155 Terezín, Czech Republic; &lt;email&gt;cergetova.ivana@gmail.com&lt;/email&gt; , Department of Russian Language, Peoples’ Friendship University of Russia (RUDN), 117198 Moscow, Russia; &lt;email&gt;roman.kralik73@gmail.com&lt;/email&gt;; Department of Social Works, Faculty of Theology, Catholic University in Ružomberok, 03401 Ruzomberok, Slovakia; &lt;email&gt;amantius.akimjak@ku.sk&lt;/email&gt; , Department of Religious Studies, Faculty of Arts, Constantine the Philosopher University in Nitra, 94901 Nitra, Slovakia; &lt;email&gt;lhlad@ukf.sk&lt;/email&gt; , Department of Biblical and Jewish Studies, Hussite Theological Faculty, Charles University in Prague, 14000 Prague, Czech Republic; &lt;email&gt;marie.roubalova@htf.cuni.cz&lt;/email&gt; , Department of Sociology, Faculty of Political Sciences and Sociology, University of Granada, 18001 Granada, Spain; &lt;email&gt;jgarciamartin@ugr.es&lt;/email&gt; , Faculty of Roman Catholic Theology of Cyril and Methodius, Comenius University Bratislava, 81458 Bratislava, Slovakia; &lt;email&gt;patrikmat@seznam.cz&lt;/email&gt; (P.M.); &lt;email&gt;judak1@uniba.sk&lt;/email&gt; (V.J.) , Department of Social Works, Faculty of Theology, Catholic University in Ružomberok, 03401 Ruzomberok, Slovakia; &lt;email&gt;amantius.akimjak@ku.sk&lt;/email&gt; , Department of Geography, Geoinformatics and Regional Development, Faculty of Natural Sciences and Informatics, Constantine the Philosopher University in Nitra, 94901 Nitra, Slovakia</t>
  </si>
  <si>
    <t xml:space="preserve"> 2022-02-21</t>
  </si>
  <si>
    <t xml:space="preserve"> 2022-01-13 (Received) , 2022-02-16 (Accepted)</t>
  </si>
  <si>
    <t xml:space="preserve"> 2480</t>
  </si>
  <si>
    <t xml:space="preserve"> Population , Censuses , Questionnaires , PSYCHOLOGY , PSYCHOLOGY , Perception , COVID-19 , COVID-19 , Inhabitants , PSYCHOLOGY , Pastoral care , Pandemics , Society , Perception , PSYCHOLOGY , Religion , Perception , PSYCHOLOGY , Coronaviruses , PSYCHOLOGY , Research , COVID-19 , Religious identity , Participation , Educational attainment , Social perception , Pandemics , Czech Republic , Bohemia , Czechoslovakia , Slovakia</t>
  </si>
  <si>
    <t>2630545934</t>
  </si>
  <si>
    <t xml:space="preserve"> 2022-01-22</t>
  </si>
  <si>
    <t xml:space="preserve"> 1-22</t>
  </si>
  <si>
    <t xml:space="preserve"> 2021-06-16 (Received) , 2021-12-20 (Accepted)</t>
  </si>
  <si>
    <t xml:space="preserve"> PSYCHOLOGY , Breast feeding , Public health , Sensitivity analysis , Public health , PSYCHOLOGY , SUSTAINABILITY , ECONOMICS , SUSTAINABILITY , SUSTAINABILITY , Health services , SUSTAINABILITY , PSYCHOLOGY , ECONOMICS , Decision analysis , Cost analysis , Sensitivity analysis , Social services , Education , Sensitivity analysis , Criteria , Committees , PSYCHOLOGY , Mathematical models , Intervention , HUMANRESOURCES , SUSTAINABILITY , SUSTAINABILITY , Breastfeeding &amp; lactation , SUSTAINABILITY , Systematic review , Postpartum period , PSYCHOLOGY , Sensitivity analysis , Costs , Intervention , Health services , Effectiveness , Women , Health care expenditures , Maternal and infant welfare , Infants , Breastfeeding &amp; lactation , Social services , Public health , United Kingdom--UK , England , Social</t>
  </si>
  <si>
    <t>2627533892</t>
  </si>
  <si>
    <t xml:space="preserve"> Aragonese Research Group in Primary Care (Grupo Aragonés de Investigación en Atención Primaria/GAIAP), Aragon Health Research Institute, 50015 Zaragoza, Spain; &lt;email&gt;analearc@gmail.com&lt;/email&gt; (A.L.-C.); &lt;email&gt;bolivan@unizar.es&lt;/email&gt; (B.O.-B.) , Biocomputing Department, Instituto Aragonés de Ciencias de la Salud, 50009 Zaragoza, Spain; &lt;email&gt;bgonzalez.iacs@aragon.es&lt;/email&gt; , I-Saúde Group, South Galicia Health Research Institute, 36201 Vigo, Spain; &lt;email&gt;sabela.couso@iisgaliciasur.es&lt;/email&gt; , I-Saúde Group, South Galicia Health Research Institute, 36201 Vigo, Spain; &lt;email&gt;sabela.couso@iisgaliciasur.es&lt;/email&gt;; Vigo Health Area, SERGAS, 36201 Vigo, Spain; Network for Research on Chronicity, Primary Care and Health Promotion (RICAPPS), 08007 Barcelona, Spain , Aragonese Research Group in Primary Care (Grupo Aragonés de Investigación en Atención Primaria/GAIAP), Aragon Health Research Institute, 50015 Zaragoza, Spain; &lt;email&gt;analearc@gmail.com&lt;/email&gt; (A.L.-C.); &lt;email&gt;bolivan@unizar.es&lt;/email&gt; (B.O.-B.); Network for Research on Chronicity, Primary Care and Health Promotion (RICAPPS), 08007 Barcelona, Spain; Department of Psychology and Sociology, University of Zaragoza, 50009 Zaragoza, Spain</t>
  </si>
  <si>
    <t xml:space="preserve"> 2022-01-26</t>
  </si>
  <si>
    <t xml:space="preserve"> 2021-12-13 (Received) , 2022-01-24 (Accepted)</t>
  </si>
  <si>
    <t xml:space="preserve"> 1358</t>
  </si>
  <si>
    <t xml:space="preserve"> SUSTAINABILITY , Standard deviation , SUSTAINABILITY , SUSTAINABILITY , Triglycerides , Drug abuse , COVID-19 , Body mass index , SUSTAINABILITY , Blood pressure , Electronic medical records , Health care , SUSTAINABILITY , SUSTAINABILITY , Benzodiazepines , Creatinine , Blood pressure , Body size , PSYCHOLOGY , SUSTAINABILITY , Cholesterol , Patients , SUSTAINABILITY , Triglycerides , SUSTAINABILITY , SUSTAINABILITY , SUSTAINABILITY , Pyruvic acid , Benzodiazepines , PSYCHOLOGY , Drug addiction , Cholesterol , Antidepressants , Health services , Abuse , Electronic health records , Creatinine , Drug dosages , Electronic health records , High density lipoprotein , Drug dependence , Social services , SUSTAINABILITY , SUSTAINABILITY , SUSTAINABILITY , SUSTAINABILITY , SUSTAINABILITY , SUSTAINABILITY , Antidepressants , Low density lipoprotein , PSYCHOLOGY , Antidepressants , Alcohol abuse , Variables , Medicine , Pandemics , Drugs , Health services , COVID-19 , Body weight , Drug abuse , Substance abuse , Information technology , Blood pressure , Social services , Patients , Addictions , PSYCHOLOGY , Alcoholism , PSYCHOLOGY , Medical records , Spain</t>
  </si>
  <si>
    <t>2620242745</t>
  </si>
  <si>
    <t xml:space="preserve"> Department of Health Sciences, University of York, York, North Yorkshire, UK , Department of Health Sciences, University of York, York, North Yorkshire, UK; COMIC Research Team, Leeds and York Partnership NHS Foundation Trust, Leeds, UK , Clinical Trials Research Unit, ScHARR, The University of Sheffield, Sheffield, UK , Clinical Trials Research Unit, ScHARR, The University of Sheffield, Sheffield, UK , COMIC Research Team, Leeds and York Partnership NHS Foundation Trust, Leeds, UK , Sir James Spence Institute, Newcastle University, Newcastle upon Tyne, UK , Population Health Sciences Institute, Newcastle University, Newcastle upon Tyne, UK , Clinical Trials Research Unit, ScHARR, The University of Sheffield, Sheffield, UK , Clinical Trials Research Unit, ScHARR, The University of Sheffield, Sheffield, UK , Play Included a Community Interest Company, Cambridge, UK , Liverpool Clinical Trials Centre, University of Liverpool, Liverpool, Merseyside, UK , Clinical Trials Research Unit, ScHARR, The University of Sheffield, Sheffield, UK , Clinical Trials Research Unit, ScHARR, The University of Sheffield, Sheffield, UK , Clinical Trials Research Unit, ScHARR, The University of Sheffield, Sheffield, UK , Centre for Reviews and Dissemination, University of York, York, North Yorkshire, UK , Department of Health Sciences, University of York, York, North Yorkshire, UK , COMIC Research Team, Leeds and York Partnership NHS Foundation Trust, Leeds, UK , Department of Health Sciences, University of York, York, North Yorkshire, UK , Department of Health Sciences, University of York, York, North Yorkshire, UK</t>
  </si>
  <si>
    <t xml:space="preserve"> Lego AS</t>
  </si>
  <si>
    <t xml:space="preserve"> © 2022 Author(s) (or their employer(s)) 2022. Re-use permitted under CC BY. Published by BMJ. https://creativecommons.org/licenses/by/4.0/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</si>
  <si>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2022-01-17</t>
  </si>
  <si>
    <t xml:space="preserve"> 2021-08-12 (Received) , 2021-12-07 (Accepted)</t>
  </si>
  <si>
    <t xml:space="preserve"> e056347</t>
  </si>
  <si>
    <t xml:space="preserve"> EDUCATION , EDUCATION , PSYCHOLOGY , PSYCHOLOGY , HUMANRESOURCES , HUMANRESOURCES , Questionnaires , PSYCHOLOGY , PSYCHOLOGY , PSYCHOLOGY , PSYCHOLOGY , PSYCHOLOGY , PSYCHOLOGY , PSYCHOLOGY , SUSTAINABILITY , PSYCHOLOGY , PSYCHOLOGY , PSYCHOLOGY , PSYCHOLOGY , Costs , Intervention , Skills , Health services , Effectiveness , Secondary schools , SUSTAINABILITY , SUSTAINABILITY , Autism , Social groups , Therapy , Health care expenditures , Youth , Children , Social services , Problem solving , Sensitivity analysis , United Kingdom--UK , England , Social</t>
  </si>
  <si>
    <t>2618227663</t>
  </si>
  <si>
    <t xml:space="preserve"> Policy Science Unit, School of Medicine, Kyoto University, Kyoto 606-8501, Japan , Department of Religious Studies, Tohoku University, Sendai 980-8576, Japan; &lt;email&gt;tanimjp@mac.com&lt;/email&gt; , Department of Healthcare Economics and Quality Management, Graduate School of Medicine, Kyoto University, Kyoto 606-8501, Japan; &lt;email&gt;sasaki.noriko.3z@kyoto-u.ac.jp&lt;/email&gt; , Nakayama International Center, Osaka Medical and Pharmaceutical University, Osaka 569-8686, Japan; &lt;email&gt;megumi.kondo@ompu.ac.jp&lt;/email&gt; , National Museum of Japanese History, Sakura 285-8502, Japan; &lt;email&gt;shinya@rekihaku.ac.jp&lt;/email&gt; , Department of Nursing, Tenri Health Care University, Tenri 632-0018, Japan; &lt;email&gt;k.yamamoto@tenriyorozu-u.ac.jp&lt;/email&gt;</t>
  </si>
  <si>
    <t xml:space="preserve"> 2022-01-02</t>
  </si>
  <si>
    <t xml:space="preserve"> 2021-12-12 (Received) , 2021-12-30 (Accepted)</t>
  </si>
  <si>
    <t xml:space="preserve"> Population , Mental health , PSYCHOLOGY , Social services , Directors , PSYCHOLOGY , PSYCHOLOGY , PSYCHOLOGY , PSYCHOLOGY , Social services , Coronaviruses , PSYCHOLOGY , PSYCHOLOGY , Pharmaceuticals , PSYCHOLOGY , Cultural heritage , COVID-19 , Polls &amp; surveys , Satisfaction , Mental health services , Grief , Clergy , Funerals , Discontent , Health care expenditures , Rituals , Medicine , Social services , Japan</t>
  </si>
  <si>
    <t>2615535185</t>
  </si>
  <si>
    <t xml:space="preserve"> © 2021. This work is licensed under https://creativecommons.org/licenses/by/4.0/  (the “License”).  Notwithstanding the ProQuest Terms and Conditions, you may use this content in accordance with the terms of the License.</t>
  </si>
  <si>
    <t xml:space="preserve"> 2021-12-23</t>
  </si>
  <si>
    <t xml:space="preserve"> Dec 2021</t>
  </si>
  <si>
    <t>Dec 2021</t>
  </si>
  <si>
    <t xml:space="preserve"> 2021-01-11 (Preprint first published) , 2021-01-11 (Submitted) , 2021-02-22 (Revised version received) , 2021-11-10 (Accepted) , 2021-12-23 (Published)</t>
  </si>
  <si>
    <t xml:space="preserve"> e27096</t>
  </si>
  <si>
    <t xml:space="preserve"> Usability , PSYCHOLOGY , HUMANRESOURCES , Questionnaires , Nurses , Primary care , Information systems , HUMANRESOURCES , Social services , Nurses , Electronic health records , Hospitals , Well being , PSYCHOLOGY , Professional training , PSYCHOLOGY , Associations , User involvement , Implementation , SUSTAINABILITY , MARKETING , Computerized medical records , HUMANRESOURCES , Polls &amp; surveys , Health records , Health information , Employment , SUSTAINABILITY , Hospitals , Health services , Training , Employment , Well being , Cognition , Information technology , Time , Information sources , Stress , Social services , Nurses , Primary care , Pressure , SUSTAINABILITY , INDUSTRY , Analysis of covariance , Analysis of covariance , Medical records , Finland</t>
  </si>
  <si>
    <t>2612562867</t>
  </si>
  <si>
    <t xml:space="preserve"> University Health Care Research Center, Faculty of Medicine and Health, Örebro University, Örebro, Sweden;  Faculty of Health, Science and Technology, Department of Health Sciences, Karlstad University, Karlstad, Sweden , Faculty of Arts and Social Sciences, Department of Social and Psychological Studies, Karlstad University, Karlstad, Sweden;  Faculty of Arts and Social Sciences, Center for Service Research, Karlstad University, Karlstad, Sweden , Faculty of Arts and Social Sciences, Department of Social and Psychological Studies, Karlstad University, Karlstad, Sweden</t>
  </si>
  <si>
    <t xml:space="preserve"> 2021-09-28 (Accepted)</t>
  </si>
  <si>
    <t xml:space="preserve"> PSYCHOLOGY , Working mothers , Intimate partner violence , PSYCHOLOGY , Childrens health , Interagency collaboration , Nurse led services , Nurses , Interdisciplinary aspects , RESEARCHCONCEPT , Social services , PSYCHOLOGY , Clinical experience , Clinical nursing , Nurses , Health services , HUMANRESOURCES , Children , Intimate partner violence , Health services , Collaboration , Working mothers , Well being , Children , Social services , Nurses , Clinical medicine , Patient communication</t>
  </si>
  <si>
    <t>2612789832</t>
  </si>
  <si>
    <t xml:space="preserve"> © 2021. Notwithstanding the ProQuest Terms and Conditions, you may use this content in accordance with the associated terms available at https://ojs.lib.unideb.hu/ams/kiadoinyilatkozat .</t>
  </si>
  <si>
    <t xml:space="preserve"> Nov 2021</t>
  </si>
  <si>
    <t>2062-0284</t>
  </si>
  <si>
    <t xml:space="preserve"> 05-25</t>
  </si>
  <si>
    <t xml:space="preserve"> Nyíregyháza</t>
  </si>
  <si>
    <t>Nov 2021</t>
  </si>
  <si>
    <t>Acta Medicinae et Sociologica</t>
  </si>
  <si>
    <t xml:space="preserve"> 2021-11-30 (Published date) , 2021-11-30 (Created) , 2021-12-20 (Submitted) , 2021-11-30 (Issued) , 2021-12-22 (Modified)</t>
  </si>
  <si>
    <t xml:space="preserve"> 5</t>
  </si>
  <si>
    <t xml:space="preserve"> Politicians , Human capital , Business cycles , Human capital , Social services , Social services , Destruction , Chance , Investments , Human capital</t>
  </si>
  <si>
    <t>2604665806</t>
  </si>
  <si>
    <t xml:space="preserve"> 2021-11-24</t>
  </si>
  <si>
    <t xml:space="preserve"> 2020-11-19 (Preprint first published) , 2020-11-19 (Submitted) , 2021-02-23 (Revised version received) , 2021-10-15 (Accepted) , 2021-11-24 (Published)</t>
  </si>
  <si>
    <t xml:space="preserve"> e25887</t>
  </si>
  <si>
    <t xml:space="preserve"> Population , Databases , INDUSTRY , Severe acute respiratory syndrome coronavirus 2 , PSYCHOLOGY , Health care access , Computers , Personal health , PSYCHOLOGY , Social services , Handheld computers , COVID-19 , Patients , Clinical outcomes , Systematic review , Internet access , Multimedia , COVID-19 , Databases , Older people , Pandemics , Technology , Coronaviruses , Systematic review , Digital technology , Clinical trials , Observational studies , Health services , Systematic review , Older people , COVID-19 , Disadvantaged , Observational studies , Health care access , Social services , Medical research , Medical technology , United Kingdom--UK , United States--US</t>
  </si>
  <si>
    <t>2601579540</t>
  </si>
  <si>
    <t xml:space="preserve"> Copyright Policy Press Nov 2021</t>
  </si>
  <si>
    <t xml:space="preserve"> 635-659</t>
  </si>
  <si>
    <t xml:space="preserve"> 635</t>
  </si>
  <si>
    <t xml:space="preserve"> Databases , Evolution , Motivation , Internet , EDUCATION , Mental health services , Research transfer , Uptake , Learning strategies , Social services , PSYCHOLOGY , Capacity building approach , Evidence-based practice , Networking , Social services , Mental health services , Learning , Health education , Evidence-based practice , Mental health services , Power structure , Health education , Social services , Knowledge , Strategies , EDUCATION</t>
  </si>
  <si>
    <t>2657443258</t>
  </si>
  <si>
    <t xml:space="preserve"> Copyright Social Alternatives 2021</t>
  </si>
  <si>
    <t xml:space="preserve"> 2021</t>
  </si>
  <si>
    <t>0155-0306</t>
  </si>
  <si>
    <t xml:space="preserve"> 25-33</t>
  </si>
  <si>
    <t xml:space="preserve"> Brisbane</t>
  </si>
  <si>
    <t>Social Alternatives</t>
  </si>
  <si>
    <t xml:space="preserve"> 25</t>
  </si>
  <si>
    <t xml:space="preserve"> Pandemics , COVID-19 , Telephones , PSYCHOLOGY , Social services delivery , Work skills , Qualitative research , Case studies , COVID-19 , Communication , Telephones , Obligations , Pandemics</t>
  </si>
  <si>
    <t>2657443244</t>
  </si>
  <si>
    <t xml:space="preserve"> 34-39</t>
  </si>
  <si>
    <t xml:space="preserve"> 34</t>
  </si>
  <si>
    <t xml:space="preserve"> PSYCHOLOGY , Human rights , Native rights , Welfare , Income , Social services , Community , Literature reviews , Children , Government , Australia</t>
  </si>
  <si>
    <t>2599135986</t>
  </si>
  <si>
    <t xml:space="preserve"> Copyright Policy Press Oct 2021</t>
  </si>
  <si>
    <t xml:space="preserve"> Oct 2021</t>
  </si>
  <si>
    <t xml:space="preserve"> 413-429</t>
  </si>
  <si>
    <t>Oct 2021</t>
  </si>
  <si>
    <t xml:space="preserve"> Cameras , PSYCHOLOGY , Victims , Families &amp; family life , Safety , Social services , Domestic violence , Security , Technology , Needs assessment</t>
  </si>
  <si>
    <t>2589836426</t>
  </si>
  <si>
    <t xml:space="preserve"> Department of Psychiatry, Wroclaw Medical University, Poland , Department of Psychiatry, Wroclaw Medical University, Poland , Department of Psychiatry, Wroclaw Medical University, Poland , Department of Psychiatry, Wroclaw Medical University, Poland , Department of Primary Care &amp;amp Mental Health, University of Liverpool, UK; NIHR ARC NWC, Liverpool, UK , Department of Psychology, University of Bologna, Italy , Department of Primary Care &amp;amp Mental Health, University of Liverpool, UK; NIHR ARC NWC, Liverpool, UK , Menzies Health Institute Queensland, Griffith University, Australia , Menzies Health Institute Queensland, Griffith University, Australia , Department of Psychology, University of Bologna, Italy , Department of Psychiatry, Wroclaw Medical University, Poland , NIHR ARC NWC, Liverpool, UK , Department of Psychiatry, Wroclaw Medical University, Poland , Department of Psychology, University of Bologna, Italy , Department of Psychology, University of Bologna, Italy , College of Education, Psychology and Social Work, Flinders University, Australia</t>
  </si>
  <si>
    <t xml:space="preserve"> © International Psychogeriatric Association 2021</t>
  </si>
  <si>
    <t>1041-6102</t>
  </si>
  <si>
    <t>S1</t>
  </si>
  <si>
    <t xml:space="preserve"> 24-25</t>
  </si>
  <si>
    <t>International Psychogeriatrics</t>
  </si>
  <si>
    <t xml:space="preserve"> 24</t>
  </si>
  <si>
    <t xml:space="preserve"> Social isolation , Social support , Severe acute respiratory syndrome , Severe acute respiratory syndrome coronavirus 2 , Social activities , Vulnerability , PSYCHOLOGY , Pandemics , Social relations , Older people , Pandemics , Social participation , PSYCHOLOGY , Social services , Dementia , Disadvantaged , Access , Mental health , COVID-19 , Mental health services , Severe acute respiratory syndrome , Epidemiology , Older people , COVID-19 , Social isolation , Well being , Social networks , Dementia , Social support , Medicine , Social services , Pandemics , PSYCHOLOGY , Social activities , PSYCHOLOGY</t>
  </si>
  <si>
    <t>2584299022</t>
  </si>
  <si>
    <t xml:space="preserve"> Alicante University</t>
  </si>
  <si>
    <t xml:space="preserve"> © 2021 Vives-Cases et al. This is an open access article distributed under the terms of the Creative Commons Attribution License: http://creativecommons.org/licenses/by/4.0/ (the “License”), which permits unrestricted use, distribution, and reproduction in any medium, provided the original author and source are credited. Notwithstanding the ProQuest Terms and Conditions, you may use this content in accordance with the terms of the License.</t>
  </si>
  <si>
    <t xml:space="preserve"> 2021-07-07 (Received) , 2021-10-07 (Accepted) , 2021-10-21 (Published)</t>
  </si>
  <si>
    <t xml:space="preserve"> e0258865</t>
  </si>
  <si>
    <t xml:space="preserve"> SUSTAINABILITY , SUSTAINABILITY , Video teleconferencing , PSYCHOLOGY , SUSTAINABILITY , SUSTAINABILITY , Community health care , Content analysis , SUSTAINABILITY , Violence , COVID-19 , Coordination , SUSTAINABILITY , Interviews , Pandemics , Aggression , SUSTAINABILITY , Information dissemination , SUSTAINABILITY , SUSTAINABILITY , Social services , PSYCHOLOGY , SUSTAINABILITY , HUMANRESOURCES , SUSTAINABILITY , SUSTAINABILITY , Impact analysis , Consortia , HUMANRESOURCES , Criminal investigations , PSYCHOLOGY , SUSTAINABILITY , SUSTAINABILITY , SUSTAINABILITY , SUSTAINABILITY , Content analysis , Training , Intimate partner violence , Working conditions , Support networks , Women , Well being , Social networks , Humanitarianism , Health services , Crises , COVID-19 , Social services , Shelter in place , SUSTAINABILITY , SUSTAINABILITY , Madrid Spain , Spain , Social</t>
  </si>
  <si>
    <t>2583898532</t>
  </si>
  <si>
    <t xml:space="preserve"> Centers for Disease Control &amp; Prevention--CDC , University of Washington</t>
  </si>
  <si>
    <t xml:space="preserve"> This is an open access article, free of all copyright, and may be freely reproduced, distributed, transmitted, modified, built upon, or otherwise used by anyone for any lawful purpose. The work is made available under the Creative Commons CC0 public domain dedication: https://creativecommons.org/publicdomain/zero/1.0/ (the “License”). Notwithstanding the ProQuest Terms and Conditions, you may use this content in accordance with the terms of the License.</t>
  </si>
  <si>
    <t xml:space="preserve"> 2021-06-23 (Received) , 2021-09-30 (Accepted) , 2021-10-20 (Published)</t>
  </si>
  <si>
    <t xml:space="preserve"> e0258611</t>
  </si>
  <si>
    <t xml:space="preserve"> Bleeding , Regression models , SUSTAINABILITY , Statistical analysis , SUSTAINABILITY , Schedules , PSYCHOLOGY , International , Social services , Quality control , Human immunodeficiency virus--HIV , Males , Clinical trials , Bleeding , PSYCHOLOGY , Clients , Patients , PSYCHOLOGY , PSYCHOLOGY , SUSTAINABILITY , SUSTAINABILITY , Adverse events , PSYCHOLOGY , Health services , Regions , Counseling , Caregivers , Medicine , Health education , Social services , Clients , Alternative approaches , Patients , Circumcision , Cross-sectional studies , SUSTAINABILITY , United States--US , Namibia , Social</t>
  </si>
  <si>
    <t>2530521298</t>
  </si>
  <si>
    <t xml:space="preserve"> Symbiosis Centre for Management Studies, India , Institute of Economic Growth, India , Institute of Economic Growth, India</t>
  </si>
  <si>
    <t xml:space="preserve"> Copyright Journal of Developing Areas Fall 2021</t>
  </si>
  <si>
    <t xml:space="preserve"> Fall 2021</t>
  </si>
  <si>
    <t xml:space="preserve"> 235-247</t>
  </si>
  <si>
    <t>Fall 2021</t>
  </si>
  <si>
    <t>55</t>
  </si>
  <si>
    <t xml:space="preserve"> 235</t>
  </si>
  <si>
    <t xml:space="preserve"> Social development , Time series , Government spending , Health status , ECONOMICS , SUSTAINABILITY , Revenue , ECONOMICS , Social services , Wagner's law , ECONOMICS , Socioeconomic factors , Socioeconomic indicators , Infrastructure , Poverty , Public goods , ECONOMICS , Economic indicators , SUSTAINABILITY , ECONOMICS , FINANCE , Low income groups , ECONOMICS , ECONOMICS , Capital , ECONOMICS , Government spending , Poverty , Economic sectors , Agriculture , Social indicators , Law , Revenue , Socioeconomic factors , Well being , Infrastructure , Agricultural development , Health education , Social services , Capital , Economic development , Low income groups , Capital expenditures , SUSTAINABILITY , SUSTAINABILITY , SUSTAINABILITY , SUSTAINABILITY , SUSTAINABILITY , India , West Bengal India , Economic , Social</t>
  </si>
  <si>
    <t>2583607754</t>
  </si>
  <si>
    <t xml:space="preserve"> Department of Human Sciences, University of Verona, Verona, Italy</t>
  </si>
  <si>
    <t xml:space="preserve"> © 2021. This work is published under https://creativecommons.org/licenses/by/3.0/ (the “License”). Notwithstanding the ProQuest Terms and Conditions, you may use this content in accordance with the terms of the License.</t>
  </si>
  <si>
    <t xml:space="preserve"> 879-901</t>
  </si>
  <si>
    <t xml:space="preserve"> 879</t>
  </si>
  <si>
    <t xml:space="preserve"> Robots , Social inequality , Social services , Sociology , Technological change , Educational attainment , PSYCHOLOGY , Science and technology , PSYCHOLOGY , Social acceptance , Social attitudes , Artificial intelligence , OPERATIONS</t>
  </si>
  <si>
    <t>2564698280</t>
  </si>
  <si>
    <t xml:space="preserve"> Pablo de Olavide University, Seville, Spain (GRID:grid.15449.3d) (ISNI:0000 0001 2200 2355) , Pablo de Olavide University, Seville, Spain (GRID:grid.15449.3d) (ISNI:0000 0001 2200 2355) , Pablo de Olavide University, Seville, Spain (GRID:grid.15449.3d) (ISNI:0000 0001 2200 2355)</t>
  </si>
  <si>
    <t xml:space="preserve"> © Springer Science+Business Media, LLC, part of Springer Nature 2020.</t>
  </si>
  <si>
    <t xml:space="preserve"> 2020-08-13</t>
  </si>
  <si>
    <t xml:space="preserve"> Sep 2021</t>
  </si>
  <si>
    <t>1868-9884</t>
  </si>
  <si>
    <t xml:space="preserve"> 653-671</t>
  </si>
  <si>
    <t xml:space="preserve"> Berkeley</t>
  </si>
  <si>
    <t>Sep 2021</t>
  </si>
  <si>
    <t>Sexuality Research &amp; Social Policy</t>
  </si>
  <si>
    <t xml:space="preserve"> 2020-07-29 (Registration)</t>
  </si>
  <si>
    <t xml:space="preserve"> 653</t>
  </si>
  <si>
    <t xml:space="preserve"> Databases , Women , Sterilization , Research , Involuntary , Women , Sterilization , Social work , Social services , Social work , Social services , 19th century , PSYCHOLOGY , Disability , Social sciences , Systematic review , PSYCHOLOGY , 19th century</t>
  </si>
  <si>
    <t>2555779225</t>
  </si>
  <si>
    <t xml:space="preserve"> American University of Sharjah, Department of Economics, Sharjah, United Arab Emirates (GRID:grid.411365.4) (ISNI:0000 0001 2218 0143)</t>
  </si>
  <si>
    <t xml:space="preserve"> © Springer Nature B.V. 2021.</t>
  </si>
  <si>
    <t xml:space="preserve"> 2021-01-12</t>
  </si>
  <si>
    <t>0199-0039</t>
  </si>
  <si>
    <t xml:space="preserve"> 1-21</t>
  </si>
  <si>
    <t>Population and Environment</t>
  </si>
  <si>
    <t xml:space="preserve"> 2020-11-03 (Registration) , 2020-11-03 (Accepted)</t>
  </si>
  <si>
    <t xml:space="preserve"> Climate change , Climate change , SUSTAINABILITY , Health services , Immigrants , Immigration , SUSTAINABILITY , Nitrous oxide , SUSTAINABILITY , Immigrants , SUSTAINABILITY , SUSTAINABILITY , Bidirectionality , Air quality , SUSTAINABILITY , Environmental quality , Social services , SUSTAINABILITY , Immigration , Environmental quality , Health care , Spatial variations , SUSTAINABILITY , Carbon dioxide , Social services , Carbon dioxide , SUSTAINABILITY , Health education , SUSTAINABILITY , Confounding factors , Social services , Air quality , SUSTAINABILITY , Climate change , Immigration , Immigrants , SUSTAINABILITY , States , Emissions , PSYCHOLOGY , Social</t>
  </si>
  <si>
    <t>2575534432</t>
  </si>
  <si>
    <t xml:space="preserve"> Social Policy, Faculty of Social Sciences, University of Helsinki, PL 54 (Snellmaninkatu 14A), 00014, Helsinki, Finland</t>
  </si>
  <si>
    <t xml:space="preserve"> Copyright Elsevier Science Ltd. Aug 2021</t>
  </si>
  <si>
    <t xml:space="preserve"> Aug 2021</t>
  </si>
  <si>
    <t>0160-791X</t>
  </si>
  <si>
    <t>Aug 2021</t>
  </si>
  <si>
    <t>Technology in Society</t>
  </si>
  <si>
    <t xml:space="preserve"> Public sphere , Health services , Context , Personal experiences , Diaries , Migrants , Public services , Case studies , Disengagement , Adoption , Social services , Decision analysis , Public services , Human agency , Decision making , Diaries , Social services , Habits , Social environment , Public services , Social environment , Migrants , Social services , Digitization , Sociodemographics , Internet access , Internet access , Personal experiences</t>
  </si>
  <si>
    <t>2572274108</t>
  </si>
  <si>
    <t xml:space="preserve"> Radboud University Medical Center, Radboud Institute for Health Sciences, Department of Primary and Community Care, route 117, PO Box 9101, 6500 HB Nijmegen, the Netherlands , Radboud University Medical Center, Radboud Institute for Health Sciences, Department of Primary and Community Care, route 117, PO Box 9101, 6500 HB Nijmegen, the Netherlands , Radboud University Medical Center, Radboud Institute for Health Sciences, Department of Primary and Community Care, route 117, PO Box 9101, 6500 HB Nijmegen, the Netherlands , Radboud University Medical Center, Radboud Institute for Health Sciences, Department of Primary and Community Care, route 117, PO Box 9101, 6500 HB Nijmegen, the Netherlands , Radboud University Medical Center, Radboud Institute for Health Sciences, Department of Primary and Community Care, route 117, PO Box 9101, 6500 HB Nijmegen, the Netherlands</t>
  </si>
  <si>
    <t xml:space="preserve"> Copyright Elsevier Science Ltd. Jul 2021</t>
  </si>
  <si>
    <t xml:space="preserve"> Jul 2021</t>
  </si>
  <si>
    <t>0168-8510</t>
  </si>
  <si>
    <t xml:space="preserve"> Amsterdam</t>
  </si>
  <si>
    <t>Jul 2021</t>
  </si>
  <si>
    <t>Health Policy</t>
  </si>
  <si>
    <t>125</t>
  </si>
  <si>
    <t xml:space="preserve"> 930</t>
  </si>
  <si>
    <t xml:space="preserve"> Patient information , Reforms , Home health care , Implementation , Segmentation , Frail , PSYCHOLOGY , Reforms , Social services , Older people , Social support , Long term health care , Interviews , Ordination , Implementation , Older people , Elder care , Integrated delivery systems , Family physicians , Elder care , Medical personnel , Information technology , Social services , Multidisciplinary teams , Reforms , Social support , Long term health care , Home health care , Health services , Older people , Telecommunications , Elder care , Information technology , Social support , Home health care , Medicine , Social services , Physicians , Long term health care , Reforms , Integrated care , Communications technology , Netherlands</t>
  </si>
  <si>
    <t>2547794779</t>
  </si>
  <si>
    <t xml:space="preserve"> Postdoctoral researcher, Faculty of Education, University Laval, Quebec, Canada , Associate professor, Department of Family Medicine, University of Montreal, Montreal, Quebec, Canada , Associate professor, Faculty of nursing, University of Montreal, Montreal, Quebec, Canada , Full professor, Faculty of pharmacy, University of Montreal, Quebec, Canada , patient, Researcher and Educational consultant, Faculty of Medicine, University of Montreal, Quebec, Canada</t>
  </si>
  <si>
    <t xml:space="preserve"> © 2020 Taylor &amp; Francis Group, LLC</t>
  </si>
  <si>
    <t>1356-1820</t>
  </si>
  <si>
    <t xml:space="preserve"> 574-585</t>
  </si>
  <si>
    <t>Journal of Interprofessional Care</t>
  </si>
  <si>
    <t xml:space="preserve"> 2019-10-18 (Received) , 2020-04-15 (Rev-recd) , 2020-06-10 (Accepted)</t>
  </si>
  <si>
    <t xml:space="preserve"> 574</t>
  </si>
  <si>
    <t xml:space="preserve"> Interagency collaboration , Collaborative learning , EDUCATION , Interprofessional education , Competency based learning , Interdisciplinary aspects , Teams , Students , EDUCATION , Classrooms , Social services , Interdisciplinary education , Internet , Teams , Health services , Collaboration , Qualitative research , College students , Social services , Learning , Patients</t>
  </si>
  <si>
    <t>2845457883</t>
  </si>
  <si>
    <t xml:space="preserve"> © 2021. This work is licensed under http://creativecommons.org/licenses/by-sa/4.0/  (the “License”).  Notwithstanding the ProQuest Terms and conditions, you may use this content in accordance with the terms of the License.</t>
  </si>
  <si>
    <t xml:space="preserve"> Jun 2021</t>
  </si>
  <si>
    <t>1583-3410</t>
  </si>
  <si>
    <t xml:space="preserve"> French , English , Spanish , Romanian</t>
  </si>
  <si>
    <t xml:space="preserve"> French</t>
  </si>
  <si>
    <t xml:space="preserve"> 9-21</t>
  </si>
  <si>
    <t xml:space="preserve"> Iasi</t>
  </si>
  <si>
    <t>Jun 2021</t>
  </si>
  <si>
    <t>Revista de Cercetare si Interventie Sociala</t>
  </si>
  <si>
    <t>73</t>
  </si>
  <si>
    <t xml:space="preserve"> 9</t>
  </si>
  <si>
    <t xml:space="preserve"> PSYCHOLOGY , Questionnaires , Questionnaires , Family structure , Welfare services , Child development , PSYCHOLOGY , Cultural capital , Social stratification , Subsidies , Social welfare , PSYCHOLOGY , Support groups , Self help , Emotions , Quality of life , Child poverty , Low income groups , Children , Sponsorship , Enlightenment , Single parents , Subsidies , Low income groups , Parents &amp; parenting , PSYCHOLOGY</t>
  </si>
  <si>
    <t>2526475067</t>
  </si>
  <si>
    <t xml:space="preserve"> Manipur University, Department of Commerce, Imphal, India (GRID:grid.411644.2) (ISNI:0000 0001 0675 2121) , Manipur University, Manipur Institute of Management Studies, Imphal, India (GRID:grid.411644.2) (ISNI:0000 0001 0675 2121) , Manipur University, Department of Commerce, Imphal, India (GRID:grid.411644.2) (ISNI:0000 0001 0675 2121) , Manipur University, Department of Commerce, Imphal, India (GRID:grid.411644.2) (ISNI:0000 0001 0675 2121) , Dhanamanjuri University, Department of Commerce, Imphal, India (GRID:grid.411644.2) , IET, Department of Technical Education, Lucknow, India (GRID:grid.411644.2)</t>
  </si>
  <si>
    <t xml:space="preserve"> © Springer Nature Switzerland AG 2020.</t>
  </si>
  <si>
    <t xml:space="preserve"> 2020-07-21</t>
  </si>
  <si>
    <t xml:space="preserve"> 127-132</t>
  </si>
  <si>
    <t xml:space="preserve"> 2020-07-10 (Registration)</t>
  </si>
  <si>
    <t xml:space="preserve"> 127</t>
  </si>
  <si>
    <t xml:space="preserve"> Community involvement , Segregation , Participation , Health services , PSYCHOLOGY , Pandemics , Social services , Viruses , COVID-19 , Public health , Coronaviruses , Pandemics , COVID-19 , India</t>
  </si>
  <si>
    <t>2571423800</t>
  </si>
  <si>
    <t xml:space="preserve"> Department of Culture and Society, Linköping University, Norrköping, Sweden</t>
  </si>
  <si>
    <t xml:space="preserve"> © 2021 The Author(s). Published by Informa UK Limited, trading as Taylor &amp; Francis Group. This work is licensed under the Creative Commons  Attribution – Non-Commercial – No Derivatives License http://creativecommons.org/licenses/by-nc-nd/4.0/ (the “License”).  Notwithstanding the ProQuest Terms and Conditions, you may use this content in accordance with the terms of the License.</t>
  </si>
  <si>
    <t xml:space="preserve"> May 2021</t>
  </si>
  <si>
    <t xml:space="preserve"> 129-141</t>
  </si>
  <si>
    <t>May 2021</t>
  </si>
  <si>
    <t xml:space="preserve"> 129</t>
  </si>
  <si>
    <t xml:space="preserve"> Well being , Collaboration , Collaboration , Empowerment , Children , Policy analysis , Empowerment , Technology , Child development , Crises , Child welfare , Social work , Social services , Child welfare , Cities , Rationality , Neoliberalism , Poststructuralism , Migration , Governmentality , Legal services , Rationality , Political asylum , Sweden</t>
  </si>
  <si>
    <t>2547640859</t>
  </si>
  <si>
    <t xml:space="preserve"> Copyright Johns Hopkins University Press May 2021</t>
  </si>
  <si>
    <t xml:space="preserve"> 862-891</t>
  </si>
  <si>
    <t xml:space="preserve"> 862</t>
  </si>
  <si>
    <t xml:space="preserve"> Support systems , PSYCHOLOGY , Health care policy , PSYCHOLOGY , SUSTAINABILITY , BUSINESSLAW , Medicare , Diffusion theory , Health care expenditures , Transformations , Quality of care , Infrastructure , SUSTAINABILITY , Health initiatives , Social services , Evaluation , Innovations , Infrastructure , Health care , Transformation , Social services , Conceptual models , Innovations , Medicaid , Health services , Medicaid , Innovations , Models , Support networks , Health care expenditures , Infrastructure , Quality of care , Social services , Evaluation , PSYCHOLOGY , Pilot projects , SUSTAINABILITY , Quality of care , Medicaid , Models , Evaluation , Infrastructure , Medicare , Social services , Pilot projects , Health care expenditures , SUSTAINABILITY , United States--US , Social</t>
  </si>
  <si>
    <t>2520228177</t>
  </si>
  <si>
    <t>2 Supplement</t>
  </si>
  <si>
    <t xml:space="preserve"> 262-277</t>
  </si>
  <si>
    <t xml:space="preserve"> 262</t>
  </si>
  <si>
    <t xml:space="preserve"> SUSTAINABILITY , Interoperability , Technological change , SUSTAINABILITY , Theft , PSYCHOLOGY , Cryptography , Privacy , SUSTAINABILITY , Social services , Peer to peer computing , Theft , PSYCHOLOGY , Social services , Health care , PSYCHOLOGY , Homeless people , PSYCHOLOGY , ECONOMICS , Algorithms , Technology , Clinical experience , PSYCHOLOGY , Identification documents , Identity management , Health care access , Health disparities , Health services , Management , Health disparities , Homeless people , Inequality , Identity , Health care access , Social services , Medical technology , Complex patients , Fairness , SUSTAINABILITY , United States--US , Social</t>
  </si>
  <si>
    <t>2520227550</t>
  </si>
  <si>
    <t xml:space="preserve"> 128-147</t>
  </si>
  <si>
    <t xml:space="preserve"> 128</t>
  </si>
  <si>
    <t xml:space="preserve"> SUSTAINABILITY , PSYCHOLOGY , Notification , PSYCHOLOGY , Health promotion , Exploitation , Community resources , Selfmanagement , PSYCHOLOGY , Girls , Navigation , SUSTAINABILITY , SUSTAINABILITY , Social services , Access , Reminders , Feasibility , SUSTAINABILITY , SUSTAINABILITY , Social services , Exploitation , SUSTAINABILITY , Young women , Health education , Girls , Text messaging , Self-efficacy , Exploitation , Health services , Social support , Girls , Health education , Social services , Access , PSYCHOLOGY , PSYCHOLOGY , Young women , Social</t>
  </si>
  <si>
    <t>2515562547</t>
  </si>
  <si>
    <t xml:space="preserve"> Department of Spatial Planning, Blekinge Institute of Technology, Karlskrona, Sweden , Department of Spatial Planning, Blekinge Institute of Technology, Karlskrona, Sweden , Department of Health and Welfare, Dalarna University, Falun, Sweden , Department of Social Work, Umeå University, Umeå, Sweden</t>
  </si>
  <si>
    <t xml:space="preserve"> © 2020 The Author(s). Published by Informa UK Limited, trading as Taylor &amp; Francis Group. This work is licensed under the Creative Commons  Attribution – Non-Commercial – No Derivatives License http://creativecommons.org/licenses/by-nc-nd/4.0/ (the “License”).  Notwithstanding the ProQuest Terms and Conditions, you may use this content in accordance with the terms of the License.</t>
  </si>
  <si>
    <t>0965-4313</t>
  </si>
  <si>
    <t xml:space="preserve"> 862-882</t>
  </si>
  <si>
    <t>European Planning Studies</t>
  </si>
  <si>
    <t xml:space="preserve"> 2020-03-06 (Received) , 2020-06-25 (Rev-recd) , 2020-06-26 (Accepted)</t>
  </si>
  <si>
    <t xml:space="preserve"> SUSTAINABILITY , Planning , PSYCHOLOGY , SUSTAINABILITY , Social services , Public sector , Public sector , Housing , Municipalities , Housing , Housing authorities , Bureaucracy , Bureaucracy , SUSTAINABILITY , Social services , Governance , Local government , State court decisions , Marginality , Collaboration , Governance , Cities , Housing , Political philosophy , Public sector , Planning , Social services , Mouffe, Chantal , Economic</t>
  </si>
  <si>
    <t>2515011522</t>
  </si>
  <si>
    <t xml:space="preserve"> University of Maryland School of Medicine, Baltimore, USA , University of Maryland School of Medicine, Baltimore, USA , The Coordinating Center, Columbia, MD, USA , The Coordinating Center, Columbia, MD, USA , The Coordinating Center, Columbia, MD, USA , University of Maryland School of Nursing, Baltimore, USA , University of Maryland School of Medicine, Baltimore, USA , University of Maryland School of Medicine, Baltimore, USA</t>
  </si>
  <si>
    <t>0733-4648</t>
  </si>
  <si>
    <t xml:space="preserve"> 529-535</t>
  </si>
  <si>
    <t>Journal of Applied Gerontology</t>
  </si>
  <si>
    <t xml:space="preserve"> 529</t>
  </si>
  <si>
    <t xml:space="preserve"> Social services , Population growth , Health services utilization , Portable computers , Medicaid , Medical technology , Clinical trials , Information sources , Continuity of care , Software</t>
  </si>
  <si>
    <t>2511830231</t>
  </si>
  <si>
    <t xml:space="preserve"> Department of Tranzo, School of Social and Behavioural Sciences, Tilburg University, Tilburg, The Netherlands; De Wever, Tilburg, The Netherlands; Fontys University of Applied Sciences, Fontys School of People and Health, Bachelor of Nursing and Knowledge Centre in Person-centred Practice in Health and Social Care, Eindhoven, The Netherlands , Department of Tranzo, School of Social and Behavioural Sciences, Tilburg University, Tilburg, The Netherlands , Department of Tranzo, School of Social and Behavioural Sciences, Tilburg University, Tilburg, The Netherlands , De Wever, Tilburg, The Netherlands , Fontys University of Applied Sciences, Fontys School of People and Health, Bachelor of Nursing and Knowledge Centre in Person-centred Practice in Health and Social Care, Eindhoven, The Netherlands</t>
  </si>
  <si>
    <t xml:space="preserve"> Copyright © Cambridge University Press 2019. This work is licensed under the Creative Commons Attribution License http://creativecommons.org/licenses/by/4.0/ (the “License”).  Notwithstanding the ProQuest Terms and Conditions, you may use this content in accordance with the terms of the License.</t>
  </si>
  <si>
    <t xml:space="preserve"> 2019-10-30</t>
  </si>
  <si>
    <t xml:space="preserve"> 1021-1050</t>
  </si>
  <si>
    <t xml:space="preserve"> 2019-09-26 (Accepted)</t>
  </si>
  <si>
    <t xml:space="preserve"> 1021</t>
  </si>
  <si>
    <t xml:space="preserve"> Aging , Barriers , Literature reviews , Patient-centered care , Research , Chronic illnesses , Residential care , Autonomy , Older people , PSYCHOLOGY , Social services , Aging , Chronic illnesses , Long term health care , Participation , PSYCHOLOGY , Caregivers , Barriers , Older people , Social services , Sociology , Literature reviews , Literature reviews , Systematic review , PSYCHOLOGY , Medical personnel , Residential institutions , Dependency , Autonomy , PSYCHOLOGY , Clinical decision making , Physical disabilities , Physical disabilities , PSYCHOLOGY</t>
  </si>
  <si>
    <t>2515976011</t>
  </si>
  <si>
    <t xml:space="preserve"> Centre for Primary Health Care and Equity, UNSW, Sydney, NSW, Australia , Counterpoint Consulting, Glenn Innes, NSW, Australia , Centre for Health Economics Research and Evaluation, University of Technology, Sydney, NSW, Australia , Centre for Health Economics Research and Evaluation, University of Technology, Sydney, NSW, Australia , Centre for Primary Health Care and Equity, UNSW, Sydney, NSW, Australia , Centre for Primary Health Care and Equity, UNSW, Sydney, NSW, Australia , Western NSW Health Intelligence Unit, Orange, NSW, Australia , Centre for Primary Health Care and Equity, UNSW, Sydney, NSW, Australia , Centre for Health Economics Research and Evaluation, University of Technology, Sydney, NSW, Australia</t>
  </si>
  <si>
    <t xml:space="preserve"> © 2021 Australian Health Promotion Association</t>
  </si>
  <si>
    <t xml:space="preserve"> 2020-05-07</t>
  </si>
  <si>
    <t xml:space="preserve"> Apr 2021</t>
  </si>
  <si>
    <t>1036-1073</t>
  </si>
  <si>
    <t xml:space="preserve"> 285-294</t>
  </si>
  <si>
    <t xml:space="preserve"> Milton</t>
  </si>
  <si>
    <t>Apr 2021</t>
  </si>
  <si>
    <t>Health Promotion Journal of Australia</t>
  </si>
  <si>
    <t xml:space="preserve"> 2020-04-14 (Revised) , 2019-11-29 (Received) , 2020-04-16 (Accepted)</t>
  </si>
  <si>
    <t xml:space="preserve"> 285</t>
  </si>
  <si>
    <t xml:space="preserve"> Families &amp; family life , SUSTAINABILITY , Chronic illnesses , Community , Health services , Health promotion , Childrens health , Childrens health , Chronic illnesses , SUSTAINABILITY , Families &amp; family life , Teams , Cooperation , SUSTAINABILITY , Social services , Influence , Cooperation , Health education , Children , Chronic illnesses , Parents , Clinical outcomes , Chronic illnesses , Parents &amp; parenting , Children , Social services , Interviews , Children , Health services , Work skills , High risk , Health education , Social services , Social issues , Social services , Children , Clients , Parents &amp; parenting , Children , Integrated care , Social</t>
  </si>
  <si>
    <t>2509429971</t>
  </si>
  <si>
    <t xml:space="preserve"> Institute of Public Policy Research, South China Science and Technology University, Guangzhou, People’s Republic of China , Department of Sociology, Georgia State University, Atlanta, GA, USA</t>
  </si>
  <si>
    <t xml:space="preserve"> © 2019 Informa UK Limited, trading as Taylor &amp; Francis Group</t>
  </si>
  <si>
    <t>1369-183X</t>
  </si>
  <si>
    <t xml:space="preserve"> 1539-1557</t>
  </si>
  <si>
    <t>Journal of Ethnic and Migration Studies</t>
  </si>
  <si>
    <t xml:space="preserve"> 2019-05-17 (Received) , 2019-09-25 (Accepted)</t>
  </si>
  <si>
    <t xml:space="preserve"> 1539</t>
  </si>
  <si>
    <t xml:space="preserve"> Aging , Aging , Cultural values , Ethnicity , Immigration , Immigration policy , Immigrants , Cultural values , Environmental aspects , Social services , Interdependence , Environmental aspects , Immigrants , Aging , Social policy , Adults , Environmental aspects , Asian cultural groups , Noncitizens , Interdependence , Older people , Social services , Independence , Social services , Immigration policy , Immigrants , Cultural values , Life course , United States--US</t>
  </si>
  <si>
    <t>3076842862</t>
  </si>
  <si>
    <t xml:space="preserve"> © 2022 Oxfam KEDV</t>
  </si>
  <si>
    <t xml:space="preserve"> Mar 2021</t>
  </si>
  <si>
    <t>1355-2074</t>
  </si>
  <si>
    <t xml:space="preserve"> 531-549</t>
  </si>
  <si>
    <t>Mar 2021</t>
  </si>
  <si>
    <t>Gender and Development</t>
  </si>
  <si>
    <t xml:space="preserve"> 531</t>
  </si>
  <si>
    <t xml:space="preserve"> Internet , Technological change , Community , Identification , Innovations , PSYCHOLOGY , Welfare services , Welfare benefits , Identification , Governance , Inequality , Gender identity , Human rights , Public officials , Identity cards , Adoption , Disadvantaged , Access , Infrastructure , Beneficiaries , Inequality , Citizens , Welfare recipients , Gender identity , Information technology , Welfare services , Innovations , Transgender persons , Welfare state , Technological change , Information technology , Communication , Human rights , Transgender persons , Governance , Subsidies , Welfare state , Citizens , PSYCHOLOGY , Communications technology , Digital literacy , India</t>
  </si>
  <si>
    <t>2486433936</t>
  </si>
  <si>
    <t xml:space="preserve"> Department of Sociology and Social Work, &lt;institution-wrap&gt;  &lt;institution-id institution-id-type="Ringgold"&gt;98763&lt;/institution-id&gt;  &lt;institution content-type="university"&gt;Kwame Nkrumah University of Science and Technology&lt;/institution&gt;&lt;/institution-wrap&gt;, Kumasi, Ghana , Department of Social Work and Social Administration, &lt;institution-wrap&gt;  &lt;institution-id institution-id-type="Ringgold"&gt;25809&lt;/institution-id&gt;  &lt;institution content-type="university"&gt;The University of Hong Kong&lt;/institution&gt;&lt;/institution-wrap&gt;, Pokfulam, Hong Kong , Department of Social and Behavioural Sciences, &lt;institution-wrap&gt;  &lt;institution-id institution-id-type="Ringgold"&gt;53025&lt;/institution-id&gt;  &lt;institution content-type="university"&gt;City University of Hong Kong&lt;/institution&gt;&lt;/institution-wrap&gt;, Kowloon, Hong Kong</t>
  </si>
  <si>
    <t xml:space="preserve"> 278-284</t>
  </si>
  <si>
    <t xml:space="preserve"> 278</t>
  </si>
  <si>
    <t xml:space="preserve"> Payments , Parents &amp; parenting , PSYCHOLOGY , Payments , Children , Social workers , Social services , Social workers , Maintenance payments , Social services , Parents &amp; parenting , FINANCE , Children , Software , Gender roles</t>
  </si>
  <si>
    <t>2499453627</t>
  </si>
  <si>
    <t xml:space="preserve"> Assistant Professor in the School of Business, Macau University of Science and Technology , Associate Professor in the Graduate School of Information Sciences, Tohoku University , Assistant Professor in the Department of Public Administration, Kean University , Assistant Professor in the School of Social Work, North Carolina State University</t>
  </si>
  <si>
    <t xml:space="preserve"> Copyright Chinese University Press Feb 2021</t>
  </si>
  <si>
    <t xml:space="preserve"> Feb 2021</t>
  </si>
  <si>
    <t>1680-2012</t>
  </si>
  <si>
    <t xml:space="preserve"> 107-137</t>
  </si>
  <si>
    <t xml:space="preserve"> Hong Kong</t>
  </si>
  <si>
    <t>Feb 2021</t>
  </si>
  <si>
    <t>China Review</t>
  </si>
  <si>
    <t xml:space="preserve"> 107</t>
  </si>
  <si>
    <t xml:space="preserve"> SUSTAINABILITY , Comparative studies , COVID-19 , Civil society , PSYCHOLOGY , Medical supplies , SUSTAINABILITY , Civil society , Social services , Resilience , SUSTAINABILITY , Pandemics , COVID-19 , SUSTAINABILITY , SUSTAINABILITY , Pandemics , Social services , SUSTAINABILITY , PSYCHOLOGY , Money , Resilience , Medical supplies , Information services , Minority groups , Left wing politics , Money , Marginality , Comparative analysis , COVID-19 , Information society , Civil society , Minority groups , Medicine , Social services , Resilience , Pandemics , South Korea , China , Japan , Hong Kong China</t>
  </si>
  <si>
    <t>2487256250</t>
  </si>
  <si>
    <t xml:space="preserve"> University of Illinois at Urbana-Champaign, Department of Kinesiology and Community Health, College of Applied Health Sciences, Champaign, USA (GRID:grid.35403.31) (ISNI:0000 0004 1936 9991) , University of Illinois at Urbana-Champaign, Department of Kinesiology and Community Health, College of Applied Health Sciences, Champaign, USA (GRID:grid.35403.31) (ISNI:0000 0004 1936 9991) , Palo Alto University, Department of Psychology, Palo Alto, USA (GRID:grid.261634.4) (ISNI:0000 0004 0526 6385) , Palo Alto University, Department of Psychology, Palo Alto, USA (GRID:grid.261634.4) (ISNI:0000 0004 0526 6385)</t>
  </si>
  <si>
    <t xml:space="preserve"> © Springer Science+Business Media, LLC, part of Springer Nature 2021.</t>
  </si>
  <si>
    <t xml:space="preserve"> 2021-01-03</t>
  </si>
  <si>
    <t xml:space="preserve"> 268-281</t>
  </si>
  <si>
    <t xml:space="preserve"> 2020-11-05 (Registration) , 2020-11-04 (Accepted)</t>
  </si>
  <si>
    <t xml:space="preserve"> 268</t>
  </si>
  <si>
    <t xml:space="preserve"> PSYCHOLOGY , PSYCHOLOGY , SUSTAINABILITY , PSYCHOLOGY , PSYCHOLOGY , PSYCHOLOGY , PSYCHOLOGY , PSYCHOLOGY , Systematic review , PSYCHOLOGY , PSYCHOLOGY , Satisfaction , Mental health services , SUSTAINABILITY , Intervention , Mental depression , SUSTAINABILITY , Hispanic Americans , SUSTAINABILITY , Symptom management , Women , Internet access , Social services , Text messaging , Medical technology , Anxiety , Social</t>
  </si>
  <si>
    <t>2866973486</t>
  </si>
  <si>
    <t xml:space="preserve">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Programme in Demography and Population Studies, University of the Witwatersrand, Schools of Public Health and Social Sciences,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 , Medical Research Council: Vaccine and Infectious Disease Analytics Research Unit, Faculty of Health Sciences, University of the Witwatersrand, Johannesburg, South Africa;  Department of Science and Technology/National Research Foundation: Vaccine Preventable Diseases Unit, Faculty of Health Sciences, University of the Witwatersrand, Johannesburg, South Africa</t>
  </si>
  <si>
    <t xml:space="preserve"> Jan 2021</t>
  </si>
  <si>
    <t>Jan 2021</t>
  </si>
  <si>
    <t>Global Health Action</t>
  </si>
  <si>
    <t xml:space="preserve"> 2020-10-02 (Received) , 2021-01-06 (Accepted)</t>
  </si>
  <si>
    <t xml:space="preserve"> Health planning , SUSTAINABILITY , Economic planning , Morbidity , Public health , Health services , Urban areas , Retraining , Social services , International collaboration , Socioeconomic factors , Rural areas , Rural areas , Stakeholders , Challenges , Morbidity , Well being , Recruitment , Surveillance , Urban areas , Economic planning , Urban population , Mobilization , Mortality rates , Rural communities , Social services , Surveillance systems , Mortality rates , Public health , Surveillance , Data collection , SUSTAINABILITY , SUSTAINABILITY , SUSTAINABILITY , SUSTAINABILITY , SUSTAINABILITY , SUSTAINABILITY , SUSTAINABILITY , SUSTAINABILITY , SUSTAINABILITY , SUSTAINABILITY , Africa , South Africa , Social</t>
  </si>
  <si>
    <t>2711078556</t>
  </si>
  <si>
    <t xml:space="preserve"> All Rights Reserved © SébastienCarrier, OpaleRobichaud, Pierre-LucBossé and AlexandreFarrese, 2021</t>
  </si>
  <si>
    <t xml:space="preserve"> 2021-06-22</t>
  </si>
  <si>
    <t xml:space="preserve"> 109-129</t>
  </si>
  <si>
    <t xml:space="preserve"> 109</t>
  </si>
  <si>
    <t xml:space="preserve"> Culture , Interviews , Intervention , Collaboration , Adult education , Qualitative research , Experiments , Technology , Social services , Community mental health services , Case studies , Cultural change , Data collection , Social work , France</t>
  </si>
  <si>
    <t>2665117143</t>
  </si>
  <si>
    <t xml:space="preserve"> Department of Caring and Ethics, The Faculty of Health Sciences, University of Stavanger, Stavanger, Norway , Department of Caring and Ethics, The Faculty of Health Sciences, University of Stavanger, Stavanger, Norway , Centre for Gender Studies, Universitetet i Stavanger, Stavanger, Norway , Department of Social Studies, University of Stavanger, Stavanger, Norway , Department for Media and Social Sciences, University of Stavanger, Stavanger, Norway</t>
  </si>
  <si>
    <t xml:space="preserve"> © 2021 Author(s) (or their employer(s)) 2021. Re-use permitted under CC BY-NC. No commercial re-use. See rights and permissions. Published by BMJ. http://creativecommons.org/licenses/by-nc/4.0/ This is an open access article distributed in accordance with the Creative Commons Attribution Non Commercial (CC BY-NC 4.0) license, which permits others to distribute, remix, adapt, build upon this work non-commercially, and license their derivative works on different terms, provided the original work is properly cited, appropriate credit is given, any changes made indicated, and the use is non-commercial. See:  http://creativecommons.org/licenses/by-nc/4.0/ . Notwithstanding the ProQuest Terms and Conditions, you may use this content in accordance with the terms of the License.</t>
  </si>
  <si>
    <t xml:space="preserve"> 2021-09-13</t>
  </si>
  <si>
    <t xml:space="preserve"> 2021-06-14 (Received) , 2021-08-27 (Accepted)</t>
  </si>
  <si>
    <t xml:space="preserve"> e054458</t>
  </si>
  <si>
    <t xml:space="preserve"> Robots , PSYCHOLOGY , Child welfare , Qualitative research , PSYCHOLOGY , OPERATIONS , Interviews , EDUCATION , Midwifery education , Comparative analysis , Medical ethics , Population growth , Theory formation , Health services , Qualitative research , Technology , World population , Older people , Policy making , Teachers , Knowledge , Research ethics , Aging , Research ethics , PSYCHOLOGY , Norway</t>
  </si>
  <si>
    <t>2628336182</t>
  </si>
  <si>
    <t xml:space="preserve"> est professeur a l'Ecole de travail social de l'Université de Sherbrooke et Directeur scientifique de Barometre a l'Institut universitaire de premiere ligne en santé et services sociaux, CIUSSS de l'Estrie-CHUS , MSS, est travailleuse sociale au CIUSSS de l'Estrie-CHUS , MSS, est doctorant dans le programme Recherche en sciences de la santé a l'Université de Sherbrooke , est chargé de projet pour le Projet Barometre</t>
  </si>
  <si>
    <t xml:space="preserve"> Copyright Canadian Assn for Social Work Education 2021</t>
  </si>
  <si>
    <t xml:space="preserve"> Culture , Interviews , Intervention , Collaboration , Adult education , Qualitative research , Experiments , Technology , Social services , Community mental health services , Case studies , Qualitative research , Cultural change , Data collection , Data collection , Social services , Social work , France</t>
  </si>
  <si>
    <t>2612778997</t>
  </si>
  <si>
    <t xml:space="preserve"> © 2021 by the authors. 
Licensee MDPI, Basel, Switzerland. This article is an open access article distributed under the terms and conditions of the Creative Commons Attribution (CC BY) license (https://creativecommons.org/licenses/by/4.0/).
 Notwithstanding the ProQuest Terms and Conditions, you may use this content in accordance with the terms of the License.</t>
  </si>
  <si>
    <t xml:space="preserve"> 2021-11-30 (Received) , 2021-12-11 (Accepted)</t>
  </si>
  <si>
    <t xml:space="preserve"> 13205</t>
  </si>
  <si>
    <t xml:space="preserve"> Health care access , PSYCHOLOGY , Local government , Spatial analysis , Scientific visualization , Refugees , Health care policy , Suburban areas , Public access , PSYCHOLOGY , Health care , Suburbs , ECONOMICS , Spatial distribution , Migrants , Hospitals , Health services , Geographic information systems , Statistical analysis , Social services , Travel , PSYCHOLOGY , Health care , Hospitals , Geography , Spatial distribution , Spatial distribution , Geographic information systems , Social services , Health care , Hospitals , ECONOMICS , Geographic information systems , Urban areas , Health services , Country of birth , Census of Population , Local government , PSYCHOLOGY , Hospitals , Travel , Income distribution , Refugees , Residence , Spatial analysis , Children , Migrants , Families &amp; family life , Health services , Social services , Low income groups , Local government , Access , Software , Health needs , Australia , Africa , South Africa</t>
  </si>
  <si>
    <t>2611288375</t>
  </si>
  <si>
    <t xml:space="preserve"> © 2021. This work is licensed under http://creativecommons.org/licenses/by/4.0/  (the “License”).  Notwithstanding the ProQuest Terms and Conditions, you may use this content in accordance with the terms of the License.</t>
  </si>
  <si>
    <t xml:space="preserve"> 2021-06-01 (Received) , 2021-10-31 (Accepted)</t>
  </si>
  <si>
    <t xml:space="preserve"> SUSTAINABILITY , SUSTAINABILITY , PSYCHOLOGY , PSYCHOLOGY , Public health , SUSTAINABILITY , SUSTAINABILITY , Public health , SUSTAINABILITY , PSYCHOLOGY , COVID-19 , Health services , Viral diseases , SUSTAINABILITY , SUSTAINABILITY , PSYCHOLOGY , Pandemics , Epidemics , Epidemics , Health care , Outbreaks , SUSTAINABILITY , Social services , Health care , Households , Focus groups , SUSTAINABILITY , PSYCHOLOGY , SUSTAINABILITY , SUSTAINABILITY , SUSTAINABILITY , SUSTAINABILITY , Research projects , Government services , Marginality , Viruses , Discrimination , Inequality , Medicine , Epidemics , Health services , Households , Crises , COVID-19 , Social services , Public health , SUSTAINABILITY , Responses , PSYCHOLOGY , People with disabilities , SUSTAINABILITY , SUSTAINABILITY , SUSTAINABILITY , Sierra Leone , Liberia , Ebolavirus , Social</t>
  </si>
  <si>
    <t>2596026755</t>
  </si>
  <si>
    <t xml:space="preserve"> Western Australian Centre for Rural Health, University of Western Australia, Geraldton, WA 6530, Australia; &lt;email&gt;lindi.pelkowitz@uwa.edu.au&lt;/email&gt; (L.P.); &lt;email&gt;sandra.thompson@uwa.edu.au&lt;/email&gt; (S.C.T.) , Western Australian Centre for Rural Health, University of Western Australia, Geraldton, WA 6530, Australia; &lt;email&gt;lindi.pelkowitz@uwa.edu.au&lt;/email&gt; (L.P.); &lt;email&gt;sandra.thompson@uwa.edu.au&lt;/email&gt; (S.C.T.) , Centacare Family Services, Geraldton, WA 6530, Australia; &lt;email&gt;ceo@centacaregeraldton.org.au&lt;/email&gt; , Western Australian Centre for Rural Health, University of Western Australia, Geraldton, WA 6530, Australia; &lt;email&gt;lindi.pelkowitz@uwa.edu.au&lt;/email&gt; (L.P.); &lt;email&gt;sandra.thompson@uwa.edu.au&lt;/email&gt; (S.C.T.)</t>
  </si>
  <si>
    <t xml:space="preserve"> 2021-10-30</t>
  </si>
  <si>
    <t xml:space="preserve"> 2021-09-01 (Received) , 2021-10-27 (Accepted)</t>
  </si>
  <si>
    <t xml:space="preserve"> 11433</t>
  </si>
  <si>
    <t xml:space="preserve"> Social services , Telemedicine , Catalysts , Pandemics , Catalysts , Community service , Severe acute respiratory syndrome coronavirus 2 , COVID-19 , Qualitative research , Social services , Coronaviruses , COVID-19 , Community service , Social agencies , Health services , Regions , COVID-19 , Service industries , Well being , Social services delivery , Clients , Community services , Pandemics</t>
  </si>
  <si>
    <t>2583114529</t>
  </si>
  <si>
    <t xml:space="preserve"> Helsingin yliopisto , Helsingin yliopisto , Helsingin yliopisto , Åbo Akademi</t>
  </si>
  <si>
    <t xml:space="preserve"> Copyright Finnish Society for Social Policy, Sosiaalipoliittinen Yhdistys ry 2021</t>
  </si>
  <si>
    <t>1235-7812</t>
  </si>
  <si>
    <t xml:space="preserve"> Finnish , English</t>
  </si>
  <si>
    <t xml:space="preserve"> Finnish</t>
  </si>
  <si>
    <t xml:space="preserve"> Turku</t>
  </si>
  <si>
    <t>Janus</t>
  </si>
  <si>
    <t xml:space="preserve"> 267</t>
  </si>
  <si>
    <t xml:space="preserve"> Social inequality , Social services , Social work , Equality , Social systems , Homogeneity , Migration , Colleges &amp; universities , Welfare state , Multiculturalism &amp; pluralism , Technology</t>
  </si>
  <si>
    <t>2580973967</t>
  </si>
  <si>
    <t xml:space="preserve"> Department of Sensorineural Disabilities, INAPP/Italian Institute of Social Medicine, 00198 Rome, Italy; &lt;email&gt;l.bubbico@inapp.org&lt;/email&gt; , Medical Epidemiologist, Independent Consultant, 1200 Geneva, Switzerland; &lt;email&gt;saverio.bellizzi@gmail.com&lt;/email&gt; , Department of Surgical Medical Sciences and Advanced Technologies, University of Catania School of Medicine, 95124 Catania, Italy; &lt;email&gt;ferlito@unict.it&lt;/email&gt; (S.F.); &lt;email&gt;tnmaniaci29@gmail.com&lt;/email&gt; (A.M.) , Department of Surgical Medical Sciences and Advanced Technologies, University of Catania School of Medicine, 95124 Catania, Italy; &lt;email&gt;ferlito@unict.it&lt;/email&gt; (S.F.); &lt;email&gt;tnmaniaci29@gmail.com&lt;/email&gt; (A.M.) , Auximon Trainig Institute for Transactional Analysis, 00197 Rome, Italy; &lt;email&gt;auxif@formazionepoiesis.it&lt;/email&gt; , Biomedicine and Movement Sciences, Department of Neurosciences, University of Verona, 37129 Verona, Italy; &lt;email&gt;Giulio.antonelli1991@gmail.com&lt;/email&gt; , Department of Cardiac, Thoracic, Vascular Sciences &amp; Public Health, Padua University, 35122 Padua, Italy; &lt;email&gt;giuseppe.mastrangelo@unipd.it&lt;/email&gt; , Public Health Department, Local Health Unit N.2 “Marca Trevigiana”, 31100 Treviso, Italy</t>
  </si>
  <si>
    <t xml:space="preserve"> 2021-09-28</t>
  </si>
  <si>
    <t xml:space="preserve"> 2021-08-17 (Received) , 2021-09-22 (Accepted)</t>
  </si>
  <si>
    <t xml:space="preserve"> 10208</t>
  </si>
  <si>
    <t xml:space="preserve"> Population , Personal protective equipment , Severe acute respiratory syndrome coronavirus 2 , Disease control , PSYCHOLOGY , Questionnaires , Emergency response , Masks , Blindness , Severe acute respiratory syndrome coronavirus 2 , Rehabilitation , PSYCHOLOGY , COVID-19 , PSYCHOLOGY , Social services , PSYCHOLOGY , COVID-19 , PSYCHOLOGY , Social services , Sleep disorders , Severe acute respiratory syndrome , Pandemics , Epidemics , Rehabilitation , Public health , Hearing , Hearing loss , Coronaviruses , Risk reduction , Lifestyles , Polls &amp; surveys , Hearing loss , Severe acute respiratory syndrome , Distance learning , Social media , Pandemics , Health services , Social change , COVID-19 , Health status , Rehabilitation , Sleep , Social services , Communication , Deafness , People with disabilities , Italy</t>
  </si>
  <si>
    <t>2576417471</t>
  </si>
  <si>
    <t xml:space="preserve"> CBM Inclusion Advisory Group, Box Hill, Melbourne, VIC 3128, Australia; &lt;email&gt;jblyth@cbm.org.au&lt;/email&gt; , CBM Inclusion Advisory Group, Box Hill, Melbourne, VIC 3128, Australia; &lt;email&gt;jblyth@cbm.org.au&lt;/email&gt; , Nossal Institute for Global Health, University of Melbourne, Parkville, Melbourne, VIC 3010, Australia; &lt;email&gt;f.kiefeljohnson@unimelb.edu.au&lt;/email&gt; (F.K.-J.); &lt;email&gt;wesley.pryor@unimelb.edu.au&lt;/email&gt; (W.P.) , Nossal Institute for Global Health, University of Melbourne, Parkville, Melbourne, VIC 3010, Australia; &lt;email&gt;f.kiefeljohnson@unimelb.edu.au&lt;/email&gt; (F.K.-J.); &lt;email&gt;wesley.pryor@unimelb.edu.au&lt;/email&gt; (W.P.)</t>
  </si>
  <si>
    <t xml:space="preserve"> © 2021 by the authors. 
&lt;license-p&gt;Licensee MDPI, Basel, Switzerland. This article is an open access article distributed under the terms and conditions of the Creative Commons Attribution (CC BY) license (https://creativecommons.org/licenses/by/4.0/). Notwithstanding the ProQuest Terms and Conditions, you may use this content in accordance with the terms of the License.</t>
  </si>
  <si>
    <t xml:space="preserve"> 2021-09-15</t>
  </si>
  <si>
    <t xml:space="preserve"> 2021-08-01 (Received) , 2021-09-10 (Accepted)</t>
  </si>
  <si>
    <t xml:space="preserve"> 9701</t>
  </si>
  <si>
    <t xml:space="preserve"> Infections , PSYCHOLOGY , Grey literature , Assessments , Personal protective equipment , Emergencies , Handicapped accessibility , PSYCHOLOGY , Emergency response , COVID-19 , Medical supplies , Social services , PSYCHOLOGY , Aggression , COVID-19 , Data collection , Social services , Pandemics , Data collection , Medical research , Public health , Data collection , Caregivers , Coronaviruses , Disease transmission , Special education , Health services , Methodological problems , COVID-19 , Disability , Health education , Social services , Evaluation , Low income groups , Pandemics , Data collection , Responses , PSYCHOLOGY , People with disabilities , Needs assessment , Indonesia , Asia-Pacific region , Nepal , Vietnam</t>
  </si>
  <si>
    <t>2574441402</t>
  </si>
  <si>
    <t xml:space="preserve"> 2021-09-10</t>
  </si>
  <si>
    <t xml:space="preserve"> 2021-06-02 (Received) , 2021-08-29 (Accepted)</t>
  </si>
  <si>
    <t xml:space="preserve"> SUSTAINABILITY , SUSTAINABILITY , Public health , PSYCHOLOGY , Public health , Organizations , Content analysis , PSYCHOLOGY , Shelters , COVID-19 , Interviews , Pandemics , SUSTAINABILITY , Shelters , Qualitative analysis , SUSTAINABILITY , Social services , Populations , PSYCHOLOGY , SUSTAINABILITY , Community participation , PSYCHOLOGY , ECONOMICS , PSYCHOLOGY , SUSTAINABILITY , SUSTAINABILITY , Disaster management , SUSTAINABILITY , SUSTAINABILITY , Content analysis , Homeless people , SUSTAINABILITY , Shelters , Marginality , Disaster relief , Homeless people , Inequality , Social services delivery , Community organizations , Pandemics , Health services , COVID-19 , Community research , Disasters , Public health , SUSTAINABILITY , SUSTAINABILITY , SUSTAINABILITY , SUSTAINABILITY , SUSTAINABILITY , SUSTAINABILITY , SUSTAINABILITY , SUSTAINABILITY , SUSTAINABILITY , SUSTAINABILITY , SUSTAINABILITY , Indiana , United States--US , Social</t>
  </si>
  <si>
    <t>2572242587</t>
  </si>
  <si>
    <t xml:space="preserve"> © 2021. This work is licensed under http://creativecommons.org/licenses/by/4.0 (the “License”).  Notwithstanding the ProQuest Terms and Conditions, you may use this content in accordance with the terms of the License.</t>
  </si>
  <si>
    <t xml:space="preserve"> 2021-08-26</t>
  </si>
  <si>
    <t xml:space="preserve"> 201-213</t>
  </si>
  <si>
    <t xml:space="preserve"> 2021-08-26 (Created) , 2021-03-30 (Submitted) , 2021-08-26 (Issued) , 2021-08-26 (Modified)</t>
  </si>
  <si>
    <t xml:space="preserve"> 201</t>
  </si>
  <si>
    <t xml:space="preserve"> Mental health services , Urban planning , Urban planning , Health care policy , Urban planning , Housing , Case studies , Supported living , Cities , Housing , Mental health services , Social services , Tenants , Strategies , Tenants , Government employees , Social integration , Adjustment , Clinical outcomes , Neighborhoods , Well being , Clinical decision making , Mental disorders , Secluded , Urban areas , Social services , Civil service , Mental disorders , Residents , Social integration , Localization , Neighborhoods , Mental health care , People with disabilities , Neighborhoods , Mental health services , Social integration , Research methodology , Tenants , Housing , Urban planning , Residents , Case studies , Social services , Civil service</t>
  </si>
  <si>
    <t>2571980263</t>
  </si>
  <si>
    <t xml:space="preserve"> Trabajo social y servicios sociales Facultad de Ciencias Sociales Univesitat de Valencia Avenida Blasco Ibáñez, 13, 46010 Valencia, España , Escola Técnica Superior d Enginyeria Univesitat de Valencia Avinguda de la Universitat s/n, 46100. Buijassot, España</t>
  </si>
  <si>
    <t xml:space="preserve"> © 2021. This work is published under https://creativecommons.org/licenses/by-sa/4.0/ (the “License”). Notwithstanding the ProQuest Terms and Conditions, you may use this content in accordance with the terms of the License.</t>
  </si>
  <si>
    <t xml:space="preserve"> 310-325</t>
  </si>
  <si>
    <t xml:space="preserve"> Palencia</t>
  </si>
  <si>
    <t>Sociologia y Tecnociencia</t>
  </si>
  <si>
    <t xml:space="preserve"> 310</t>
  </si>
  <si>
    <t xml:space="preserve"> PSYCHOLOGY , PSYCHOLOGY , PSYCHOLOGY , Intervention , Teaching , Social psychology , Sociocultural factors , Social perception , PSYCHOLOGY , Technology , Social services , Social work , Artificial intelligence , EDUCATION , SUSTAINABILITY , Society , Approximation , HUMANRESOURCES , PSYCHOLOGY , PSYCHOLOGY , PSYCHOLOGY , Digital technology</t>
  </si>
  <si>
    <t>2566039400</t>
  </si>
  <si>
    <t xml:space="preserve"> Department of Psychology, University of Bologna, 40126 Bologna, Italy; &lt;email&gt;rabih.chattat@unibo.it&lt;/email&gt; (R.C.); &lt;email&gt;giovanni.ottoboni@unibo.it&lt;/email&gt; (G.O.) , Department of Psychology, University of Bologna, 40126 Bologna, Italy; &lt;email&gt;rabih.chattat@unibo.it&lt;/email&gt; (R.C.); &lt;email&gt;giovanni.ottoboni@unibo.it&lt;/email&gt; (G.O.) , Faculty of Humanities, Charles University, 182 00 Prague, Czech Republic; &lt;email&gt;Vladka.Dostalova@seznam.cz&lt;/email&gt; (V.D.); &lt;email&gt;povolna@ipvz.cz&lt;/email&gt; (P.P.); &lt;email&gt;iva.holmerova@gerontocentrum.cz&lt;/email&gt; (I.H.); Institute for Postgraduate Medical Education, Charles University, 100 00 Prague, Czech Republic , Faculty of Humanities, Charles University, 182 00 Prague, Czech Republic; &lt;email&gt;Vladka.Dostalova@seznam.cz&lt;/email&gt; (V.D.); &lt;email&gt;povolna@ipvz.cz&lt;/email&gt; (P.P.); &lt;email&gt;iva.holmerova@gerontocentrum.cz&lt;/email&gt; (I.H.); Institute for Postgraduate Medical Education, Charles University, 100 00 Prague, Czech Republic , Faculty of Humanities, Charles University, 182 00 Prague, Czech Republic; &lt;email&gt;Vladka.Dostalova@seznam.cz&lt;/email&gt; (V.D.); &lt;email&gt;povolna@ipvz.cz&lt;/email&gt; (P.P.); &lt;email&gt;iva.holmerova@gerontocentrum.cz&lt;/email&gt; (I.H.); Institute for Postgraduate Medical Education, Charles University, 100 00 Prague, Czech Republic , Alzheimer Centrum Limburg, Maastricht University, 6229 MD Maastricht, The Netherlands; &lt;email&gt;m.devugt@maastrichtuniversity.nl&lt;/email&gt; (M.E.d.V.); &lt;email&gt;niels.janssen@maastrichtuniversity.nl&lt;/email&gt; (N.J.); &lt;email&gt;f.dassen@maastrichtuniversity.nl&lt;/email&gt; (F.D.) , Alzheimer Centrum Limburg, Maastricht University, 6229 MD Maastricht, The Netherlands; &lt;email&gt;m.devugt@maastrichtuniversity.nl&lt;/email&gt; (M.E.d.V.); &lt;email&gt;niels.janssen@maastrichtuniversity.nl&lt;/email&gt; (N.J.); &lt;email&gt;f.dassen@maastrichtuniversity.nl&lt;/email&gt; (F.D.) , Alzheimer Centrum Limburg, Maastricht University, 6229 MD Maastricht, The Netherlands; &lt;email&gt;m.devugt@maastrichtuniversity.nl&lt;/email&gt; (M.E.d.V.); &lt;email&gt;niels.janssen@maastrichtuniversity.nl&lt;/email&gt; (N.J.); &lt;email&gt;f.dassen@maastrichtuniversity.nl&lt;/email&gt; (F.D.) , Psycho-Sciences Research Group of IBSAL, Salamanca University, 37007 Salamanca, Spain; &lt;email&gt;mcsago@usal.es&lt;/email&gt; (M.C.S.-G.); &lt;email&gt;fgarcia@usal.es&lt;/email&gt; (F.J.G.-P.); &lt;email&gt;mfm@intras.es&lt;/email&gt; (M.A.F.-M.) , Psycho-Sciences Research Group of IBSAL, Salamanca University, 37007 Salamanca, Spain; &lt;email&gt;mcsago@usal.es&lt;/email&gt; (M.C.S.-G.); &lt;email&gt;fgarcia@usal.es&lt;/email&gt; (F.J.G.-P.); &lt;email&gt;mfm@intras.es&lt;/email&gt; (M.A.F.-M.) , Psycho-Sciences Research Group of IBSAL, Salamanca University, 37007 Salamanca, Spain; &lt;email&gt;mcsago@usal.es&lt;/email&gt; (M.C.S.-G.); &lt;email&gt;fgarcia@usal.es&lt;/email&gt; (F.J.G.-P.); &lt;email&gt;mfm@intras.es&lt;/email&gt; (M.A.F.-M.) , Department of Psychology, University of Bologna, 40126 Bologna, Italy; &lt;email&gt;rabih.chattat@unibo.it&lt;/email&gt; (R.C.); &lt;email&gt;giovanni.ottoboni@unibo.it&lt;/email&gt; (G.O.)</t>
  </si>
  <si>
    <t xml:space="preserve"> Alzheimer Europe</t>
  </si>
  <si>
    <t xml:space="preserve"> © 2021 by the authors. 
&lt;license-p&gt;Licensee MDPI, Basel, Switzerland. This article is an open access article distributed under the terms and conditions of the Creative Commons Attribution (CC BY) license (http://creativecommons.org/licenses/by/4.0/). Notwithstanding the ProQuest Terms and Conditions, you may use this content in accordance with the terms of the License.</t>
  </si>
  <si>
    <t xml:space="preserve"> 2021-03-25</t>
  </si>
  <si>
    <t xml:space="preserve"> 2021-02-25 (Received) , 2021-03-23 (Accepted)</t>
  </si>
  <si>
    <t xml:space="preserve"> 3422</t>
  </si>
  <si>
    <t xml:space="preserve"> PSYCHOLOGY , Social organization , Social services , Dementia disorders , PSYCHOLOGY , Dementia disorders , Content analysis , Content analysis , PSYCHOLOGY , Caregivers , Social services , PSYCHOLOGY , Intervention , Health services , Social networks , Dementia , Classification , Social services , Websites , Ireland , Scotland , United Kingdom--UK , Wales , England , Belgium , Northern Ireland , Europe</t>
  </si>
  <si>
    <t>2562616222</t>
  </si>
  <si>
    <t xml:space="preserve"> 2021-08-03</t>
  </si>
  <si>
    <t xml:space="preserve"> 2020-07-22 (Received) , 2021-06-30 (Accepted)</t>
  </si>
  <si>
    <t xml:space="preserve"> SUSTAINABILITY , Adolescents , SUSTAINABILITY , SUSTAINABILITY , SUSTAINABILITY , PSYCHOLOGY , SUSTAINABILITY , SUSTAINABILITY , Social factors , PSYCHOLOGY , PSYCHOLOGY , Violence , Audio recordings , SUSTAINABILITY , SUSTAINABILITY , Drug abuse , PSYCHOLOGY , SUSTAINABILITY , Interviews , Aggression , Alcoholism , Children , SUSTAINABILITY , PSYCHOLOGY , Malnutrition , Children , Social services , Alcoholism , Focus groups , PSYCHOLOGY , PSYCHOLOGY , Caregivers , PSYCHOLOGY , INDUSTRY , SUSTAINABILITY , Adolescent mothers , Health care industry , Domestic violence , Malnutrition , Childhood , Children , Social services delivery , Poverty , Economic factors , Child care , Health services , Nongovernmental organizations--NGOs , Alcoholism , Caregivers , Parents &amp; parenting , Counties , Nongovernmental organizations--NGOs , Nongovernmental organizations--NGOs , SUSTAINABILITY , Adolescent boys , SUSTAINABILITY , SUSTAINABILITY , SUSTAINABILITY , Uganda , Social</t>
  </si>
  <si>
    <t>2562528384</t>
  </si>
  <si>
    <t xml:space="preserve"> 2021-08-12</t>
  </si>
  <si>
    <t xml:space="preserve"> 1-14</t>
  </si>
  <si>
    <t xml:space="preserve"> 2021-01-20 (Received) , 2021-07-05 (Accepted)</t>
  </si>
  <si>
    <t xml:space="preserve"> SUSTAINABILITY , PSYCHOLOGY , Medical referrals , PSYCHOLOGY , PSYCHOLOGY , PSYCHOLOGY , PSYCHOLOGY , PSYCHOLOGY , SUSTAINABILITY , SUSTAINABILITY , PSYCHOLOGY , PSYCHOLOGY , Health services , Children , Medicine , Social workers , Social services , Adolescents , Sweden</t>
  </si>
  <si>
    <t>2562528198</t>
  </si>
  <si>
    <t xml:space="preserve"> 2021-08-13</t>
  </si>
  <si>
    <t xml:space="preserve"> 62139 Offices of All Other Health Practitioners , 62111 Offices of Physicians , 62133 Offices of Mental Health Practitioners (except Physicians)</t>
  </si>
  <si>
    <t xml:space="preserve"> 2021-06-15 (Received) , 2021-07-30 (Accepted)</t>
  </si>
  <si>
    <t xml:space="preserve"> SUSTAINABILITY , Patients , PSYCHOLOGY , Teams , PSYCHOLOGY , MANAGEMENT , Nurse practitioners , SUSTAINABILITY , Pharmacists , Nurses , PSYCHOLOGY , SUSTAINABILITY , SUSTAINABILITY , PSYCHOLOGY , Teams , Health services , Information technology , Medicine , Social services , Primary care , Physicians , Access , Organizational change , SUSTAINABILITY , SUSTAINABILITY , INDUSTRY , Clinics , HUMANRESOURCES , Medical records , Canada , Quebec Canada</t>
  </si>
  <si>
    <t>2553299630</t>
  </si>
  <si>
    <t xml:space="preserve"> 2021-06-21</t>
  </si>
  <si>
    <t xml:space="preserve"> 62161 Home Health Care Services , 62412 Services for the Elderly and Persons with Disabilities , 62311 Nursing Care Facilities (Skilled Nursing Facilities)</t>
  </si>
  <si>
    <t xml:space="preserve"> 2021-02-10 (Received) , 2021-05-20 (Accepted)</t>
  </si>
  <si>
    <t xml:space="preserve"> PSYCHOLOGY , ECONOMICS , PSYCHOLOGY , PSYCHOLOGY , SUSTAINABILITY , Likert scale , PSYCHOLOGY , SUSTAINABILITY , Co-design , Caregivers , PSYCHOLOGY , SUSTAINABILITY , Families &amp; family life , Mental health services , Caregiver burden , Organizational research , Community research , Rural areas , Consumers , Elder care , Aging , Caregiving , Social services , Research design , INDUSTRY , SUSTAINABILITY , Support services , PSYCHOLOGY</t>
  </si>
  <si>
    <t>2549338770</t>
  </si>
  <si>
    <t xml:space="preserve"> McLaughlin Centre for Population Health Risk Assessment, Faculty of Medicine, University of Ottawa, 216-600 Peter Morand Crescent, Ottawa, ON K1G 5Z3, Canada , Dental School, University of Brescia, 25123 Brescia, Italy; &lt;email&gt;corrado.paganelli@unibs.it&lt;/email&gt;</t>
  </si>
  <si>
    <t xml:space="preserve"> 2021-07-01</t>
  </si>
  <si>
    <t xml:space="preserve"> 2021-06-11 (Received) , 2021-06-28 (Accepted)</t>
  </si>
  <si>
    <t xml:space="preserve"> 7038</t>
  </si>
  <si>
    <t xml:space="preserve"> Qualitative analysis , EDUCATION , Dentistry , PSYCHOLOGY , PSYCHOLOGY , Investigations , Hygiene , EDUCATION , Social services , Sports , Dentistry , Curricula , HUMANRESOURCES , MANAGEMENT , Dentistry , PSYCHOLOGY , Dentistry , Nursing , Social services , Interviews , Professions , Hospitals , Dentistry , Qualitative research , Sports , Surgery , Case studies , Dentists , Teamwork , Social services , INDUSTRY , United Kingdom--UK</t>
  </si>
  <si>
    <t>2549337143</t>
  </si>
  <si>
    <t xml:space="preserve"> Competence Center for Epidemiology and Health Services Research for Healthcare Professionals (CVcare), Institute for Health Services Research in Dermatology and Nursing (IVDP), University Medical Center Hamburg-Eppendorf (UKE), 20246 Hamburg, Germany; &lt;email&gt;a.nienhaus@uke.de&lt;/email&gt; , Competence Center for Epidemiology and Health Services Research for Healthcare Professionals (CVcare), Institute for Health Services Research in Dermatology and Nursing (IVDP), University Medical Center Hamburg-Eppendorf (UKE), 20246 Hamburg, Germany; &lt;email&gt;a.nienhaus@uke.de&lt;/email&gt;; Department for Occupational Medicine, Hazardous Substances and Health Sciences (AGG), German Social Accident Insurance for the Health and Welfare Services (BGW), 22089 Hamburg, Germany</t>
  </si>
  <si>
    <t xml:space="preserve"> 2021-05-27 (Received) , 2021-06-21 (Accepted)</t>
  </si>
  <si>
    <t xml:space="preserve"> 6688</t>
  </si>
  <si>
    <t xml:space="preserve"> Population , COVID-19 vaccines , Personal protective equipment , Vaccines , Severe acute respiratory syndrome coronavirus 2 , PSYCHOLOGY , Questionnaires , Influenza , Severe acute respiratory syndrome coronavirus 2 , COVID-19 , Social services , PSYCHOLOGY , Professions , Professional associations , Professional associations , Medical personnel , Social services , mRNA , Occupational exposure , Pandemics , Vaccines , Occupational health , Occupational health , Nursing , Coronaviruses , Vaccines , Nursing , Occupational exposure , Polls &amp; surveys , Health services , Occupational hazards , COVID-19 , Professional associations , Immunization , Social services , Nurses , Italy , Germany</t>
  </si>
  <si>
    <t>2532441267</t>
  </si>
  <si>
    <t xml:space="preserve"> Population Health Sciences Institute, Newcastle University Faculty of Medical Sciences, Newcastle upon Tyne, UK , Population Health Sciences Institute, Newcastle University Faculty of Medical Sciences, Newcastle upon Tyne, UK , Population Health Sciences Institute, Newcastle University Faculty of Medical Sciences, Newcastle upon Tyne, UK , Stroke Research Group, Population Health Sciences Institute, Newcastle University Faculty of Medical Sciences, Newcastle upon Tyne, UK; Stroke Northumbria, Northumbria Healthcare NHS Foundation Trust, North Shields, UK , Stroke Research Group, Population Health Sciences Institute, Newcastle University Faculty of Medical Sciences, Newcastle upon Tyne, UK , Stroke Research Group, Population Health Sciences Institute, Newcastle University Faculty of Medical Sciences, Newcastle upon Tyne, UK , Stroke Northumbria, Northumbria Healthcare NHS Foundation Trust, North Shields, UK , Stroke Medicine, Barking Havering and Redbridge Hospitals NHS Trust, Romford, UK , Northwick Park, London North West University Healthcare NHS Trust, Harrow, UK , Institute of Cardiovascular and Medical Sciences, University of Glasgow, Glasgow, UK , Nursing, Midwifery and Health, Northumbria University, Newcastle upon Tyne, UK , Stroke Research Group, Population Health Sciences Institute, Newcastle University Faculty of Medical Sciences, Newcastle upon Tyne, UK; Oxford Academic Health Science Network, Oxford University Hospitals NHS Foundation Trust, Oxford, UK , Population Health Sciences Institute, Newcastle University Faculty of Medical Sciences, Newcastle upon Tyne, UK , (Lay Investigator) Contact Stroke Research Group, Population Health Sciences Institute, Newcastle University Faculty of Medical Sciences, Newcastle upon Tyne, UK , Queen Elizabeth University Hospital, NHS Greater Glasgow and Clyde, Glasgow, UK , Department of Mechanical Engineering, Massachusetts Institute of Technology, Cambridge, Massachusetts, USA , Stroke Research Group, Population Health Sciences Institute, Newcastle University Faculty of Medical Sciences, Newcastle upon Tyne, UK; Stroke Northumbria, Northumbria Healthcare NHS Foundation Trust, North Shields, UK , School of Health Sport and Bioscience, University of East London, London, UK , School of Health and Life Sciences, Glasgow Caledonian University, Glasgow, UK , School of Pharmacy, University of Sunderland, Sunderland, UK , Population Health Sciences Institute, Newcastle University Faculty of Medical Sciences, Newcastle upon Tyne, UK , Population Health Sciences Institute, Newcastle University Faculty of Medical Sciences, Newcastle upon Tyne, UK</t>
  </si>
  <si>
    <t xml:space="preserve"> © 2021 Author(s) (or their employer(s)) 2021. Re-use permitted under CC BY. Published by BMJ.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</si>
  <si>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2020-06-25 (Received) , 2021-04-28 (Accepted)</t>
  </si>
  <si>
    <t xml:space="preserve"> e042081</t>
  </si>
  <si>
    <t xml:space="preserve"> SUSTAINABILITY , Patients , PSYCHOLOGY , PSYCHOLOGY , PSYCHOLOGY , PSYCHOLOGY , Community health care , Questionnaires , SUSTAINABILITY , SUSTAINABILITY , PSYCHOLOGY , Rehabilitation , PSYCHOLOGY , Robotics , Hospitals , Trust , Costs , Intervention , Health services , Effectiveness , Training , Social services , SUSTAINABILITY , SUSTAINABILITY , SUSTAINABILITY , SUSTAINABILITY , SUSTAINABILITY , United Kingdom--UK , Social</t>
  </si>
  <si>
    <t>2501304196</t>
  </si>
  <si>
    <t xml:space="preserve"> Copyright Universidad Complutense de Madrid 2021</t>
  </si>
  <si>
    <t xml:space="preserve"> 2021-01-18</t>
  </si>
  <si>
    <t>0214-0314</t>
  </si>
  <si>
    <t xml:space="preserve"> 53-66</t>
  </si>
  <si>
    <t>Cuadernos de Trabajo Social</t>
  </si>
  <si>
    <t xml:space="preserve"> Higher education , Social evolution , Europeanization , Civil rights , Higher education , Political development , Social workers , Empowerment , Minority groups , Social workers , Educational programs , Social work , Human rights , Colleges &amp; universities , Educational systems , Social work education , Communist societies , Policy implementation , Social services delivery , Albania</t>
  </si>
  <si>
    <t>2499094806</t>
  </si>
  <si>
    <t xml:space="preserve"> Centre intégré universitaire de santé et de services sociaux de la Capitale-Nationale, Quebec City, Quebec, Canada , Department of Rehabilitation (Faculty of Medicine), Université Laval, Quebec City, Quebec, Canada and Researcher at VITAM: Centre de recherche en santé durable , Institut national de santé publique du Québec (INSPQ), Quebec City, Quebec, Canada , Department of Sociology (Faculty of Social Sciences), Université Laval, Quebec City, Quebec, Canada and Research Scholar FRQS at VITAM: Centre de recherche en santé durable</t>
  </si>
  <si>
    <t xml:space="preserve"> Copyright Universite Laval - Departement des Relations Industrielles Winter 2021</t>
  </si>
  <si>
    <t xml:space="preserve"> Winter 2021</t>
  </si>
  <si>
    <t>0034-379X</t>
  </si>
  <si>
    <t xml:space="preserve"> 143-165</t>
  </si>
  <si>
    <t xml:space="preserve"> Quebec</t>
  </si>
  <si>
    <t>Winter 2021</t>
  </si>
  <si>
    <t>Relations Industrielles</t>
  </si>
  <si>
    <t>76</t>
  </si>
  <si>
    <t xml:space="preserve"> 143</t>
  </si>
  <si>
    <t xml:space="preserve"> Time , Health services , Health problems , HUMANRESOURCES , Qualitative research , MANAGEMENT , Middle managers , Health problems , Supervisor-Subordinate interactions , Cadres , Child welfare , Work , Child welfare , Social services , Courts , Strategies , Qualitative research , Availability , Child welfare , Time , Classification , Children , Emotional support , Managers , Social services , Proximity , Short term , Social services , Protection , Research , Psychological well being , Cadres , Qualitative research , Mental health , Managers , Child welfare , PSYCHOLOGY , HUMANRESOURCES , HUMANRESOURCES , MANAGEMENT , PSYCHOLOGY , Qualitative research , Emotional support , Quebec Canada , Canada</t>
  </si>
  <si>
    <t>2493858780</t>
  </si>
  <si>
    <t xml:space="preserve"> © 2021. This work is licensed under http://creativecommons.org/licenses/by/3.0/  (the “License”).  Notwithstanding the ProQuest Terms and Conditions, you may use this content in accordance with the terms of the License.</t>
  </si>
  <si>
    <t xml:space="preserve"> 2021-02-22</t>
  </si>
  <si>
    <t xml:space="preserve"> 2021-02-04 (Received) , 2021-02-17 (Accepted) , 2021-02-22 (Published)</t>
  </si>
  <si>
    <t xml:space="preserve"> 2146</t>
  </si>
  <si>
    <t xml:space="preserve"> Health promotion , Spatial analysis , PSYCHOLOGY , PSYCHOLOGY , Spatial analysis , Deprivation , PSYCHOLOGY , PSYCHOLOGY , PSYCHOLOGY , Health promotion , PSYCHOLOGY , Statistical analysis , Social services , Hospitalization , Principal components analysis , Spatial data , PSYCHOLOGY , Social services , Blood pressure , Clustering , Diabetes mellitus , PSYCHOLOGY , Diabetes mellitus , Determinants , PSYCHOLOGY , Hospitals , Diabetes , Socioeconomic factors , Health services , Health research , National health insurance , Spatial analysis , Deprivation , Social services , INDUSTRY , United States--US , Taiwan</t>
  </si>
  <si>
    <t>2491080888</t>
  </si>
  <si>
    <t xml:space="preserve"> Inuit Tribe</t>
  </si>
  <si>
    <t xml:space="preserve"> 2021-01-28</t>
  </si>
  <si>
    <t xml:space="preserve"> 62121 Offices of Dentists</t>
  </si>
  <si>
    <t xml:space="preserve"> PSYCHOLOGY , SUSTAINABILITY , PSYCHOLOGY , PSYCHOLOGY , PSYCHOLOGY , SUSTAINABILITY , PSYCHOLOGY , PSYCHOLOGY , EDUCATION , SUSTAINABILITY , SUSTAINABILITY , PSYCHOLOGY , Inuit , Clinical decision making , Inuit , Families &amp; family life , Community involvement , Health services , Governance , Decolonization , Social participation , Teachers , Interviews , Decision making , Social environment , Social workers , Social services , Nurses , Physicians , Psychiatrists , Youth organizations , Snowball sampling , INDUSTRY , Decolonization , SUSTAINABILITY , SUSTAINABILITY , SUSTAINABILITY , Canada , Nunavik Quebec Canada , Quebec Canada , Social</t>
  </si>
  <si>
    <t>2491054296</t>
  </si>
  <si>
    <t xml:space="preserve"> 2021-02-12</t>
  </si>
  <si>
    <t xml:space="preserve"> SUSTAINABILITY , SUSTAINABILITY , SUSTAINABILITY , SUSTAINABILITY , Concept mapping , EDUCATION , Health care policy , Social services , Health care , Education , SUSTAINABILITY , SUSTAINABILITY , PSYCHOLOGY , Mapping , Curricula , SUSTAINABILITY , PSYCHOLOGY , SUSTAINABILITY , SUSTAINABILITY , Streamlining , Romani people , Health services , Empowerment , Supervision , Health education , Health care access , Social services , Romani people , Multiculturalism &amp; pluralism , Social exclusion , Cultural competence , Policy making , Needs assessment , Health needs , Romani people , Policy analysis , Supervision , Empowerment , Policy making , Social exclusion , Health education , Professionals , Medical personnel , Health care access , Health services , Social services , SUSTAINABILITY , SUSTAINABILITY , Czech Republic , Social</t>
  </si>
  <si>
    <t>2480197906</t>
  </si>
  <si>
    <t xml:space="preserve"> College of Education, Mindanao State University, General Santos City, Philippines</t>
  </si>
  <si>
    <t xml:space="preserve"> © 2020 Informa UK Limited, trading as Taylor &amp; Francis Group</t>
  </si>
  <si>
    <t>0968-7599</t>
  </si>
  <si>
    <t xml:space="preserve"> 145-150</t>
  </si>
  <si>
    <t>Disability &amp; Society</t>
  </si>
  <si>
    <t xml:space="preserve"> 2020-05-27 (Received) , 2020-09-20 (Rev-recd) , 2020-09-22 (Accepted)</t>
  </si>
  <si>
    <t xml:space="preserve"> 145</t>
  </si>
  <si>
    <t xml:space="preserve"> Children , Information technology , COVID-19 , Adaptive technology , Children , Medicine , Medical schools , Social services , Pandemics , Mobility , COVID-19 , Learning , Coronaviruses , Social services , Disorders , Social exclusion , COVID-19 , EDUCATION , PSYCHOLOGY , Children with disabilities , Philippines</t>
  </si>
  <si>
    <t>2480197768</t>
  </si>
  <si>
    <t xml:space="preserve"> Assisting Living and Learning Institute, Maynooth University, Maynooth, Ireland , Assisting Living and Learning Institute, Maynooth University, Maynooth, Ireland , Assisting Living and Learning Institute, Maynooth University, Maynooth, Ireland , UCL Interaction Centre, University College London, London, UK , Global Disability Innovation Hub, UCL at Here East, London, UK</t>
  </si>
  <si>
    <t xml:space="preserve"> United Nations--UN , World Health Assembly , World Health Organization</t>
  </si>
  <si>
    <t xml:space="preserve"> 151-154</t>
  </si>
  <si>
    <t xml:space="preserve"> 2020-06-23 (Received) , 2020-09-21 (Rev-recd) , 2020-09-22 (Accepted)</t>
  </si>
  <si>
    <t xml:space="preserve"> 151</t>
  </si>
  <si>
    <t xml:space="preserve"> Handicapped assistance devices , Well being , Health services , Health promotion , Everyday life , COVID-19 , PSYCHOLOGY , Adaptive technology , Activities of daily living , Older people , Social services , Human rights , COVID-19 , Human rights , Social services , Medical technology , Disorders , PSYCHOLOGY , PSYCHOLOGY , PSYCHOLOGY , People with disabilities , Social Services , Educational Technology , Assistive Technology</t>
  </si>
  <si>
    <t>3093845687</t>
  </si>
  <si>
    <t xml:space="preserve"> Sociology and Social Policy, University of Debrecen, Debrecen, Hungary , Social Work and Social Policy, University of Debrecen, Debrecen, Hungary</t>
  </si>
  <si>
    <t xml:space="preserve"> Dec 2020</t>
  </si>
  <si>
    <t xml:space="preserve"> 1094-1106</t>
  </si>
  <si>
    <t>Dec 2020</t>
  </si>
  <si>
    <t xml:space="preserve"> 2020-06-22 (Received) , 2020-09-23 (Accepted)</t>
  </si>
  <si>
    <t xml:space="preserve"> 1094</t>
  </si>
  <si>
    <t xml:space="preserve"> Professional training , Skills , PSYCHOLOGY , Innovations , COVID-19 , Social workers , Epidemics , Crises , Professional training , Social services , Pandemics , Social workers , COVID-19 , Focus groups , Social services , COVID-19 , Social education , Trauma</t>
  </si>
  <si>
    <t>2867901204</t>
  </si>
  <si>
    <t xml:space="preserve"> Department of Computer and Systems Sciences, Stockholm University, Stockholm, Sweden , Department of Social Work, Stockholm University, Stockholm, Sweden</t>
  </si>
  <si>
    <t xml:space="preserve"> © 2020 The Author(s). Published by Informa UK Limited, trading as Taylor &amp; Francis Group. This work is licensed under the Creative Commons Attribution License http://creativecommons.org/licenses/by/4.0/ (the “License”).  Notwithstanding the ProQuest Terms and Conditions, you may use this content in accordance with the terms of the License.</t>
  </si>
  <si>
    <t xml:space="preserve"> 2020-08-03 (Accepted)</t>
  </si>
  <si>
    <t xml:space="preserve"> Participation , Flexibility , PSYCHOLOGY , Decision making , Participation , Collaboration , Participation , Planning , PSYCHOLOGY , User involvement , Caregivers , Planning , Social services , Caregivers , Group decision making , Care plans , Research design , Caregivers , Workshops , Social services , Qualitative research , People with disabilities , Clinical decision making</t>
  </si>
  <si>
    <t>2472669088</t>
  </si>
  <si>
    <t xml:space="preserve"> Ethan J. Raker (eraker@ g.harvard.edu) is a PhD candidate in the Department of Sociology at Harvard University, in Cambridge, Massachusetts. , Mariana C. Arcaya is an associate professor of urban planning at the Massachusetts Institute of Technology, in Cambridge, Massachusetts. , Sarah R. Lowe is an assistant professor in the Department of Social and Behavioral Sciences at the Yale School of Public Health, in New Haven, Connecticut. , Meghan Zacher is a postdoctoral fellow in the Population Studies and Training Center at Brown University, in Providence, Rhode Island. , Jean Rhodes is the Frank L. Boyden Professor of Psychology at the University of Massachusetts, Boston, in Boston, Massachusetts.</t>
  </si>
  <si>
    <t xml:space="preserve"> Copyright The People to People Health Foundation, Inc., Project HOPE Dec 2020</t>
  </si>
  <si>
    <t xml:space="preserve"> 2128-2135</t>
  </si>
  <si>
    <t xml:space="preserve"> 61121 Junior Colleges</t>
  </si>
  <si>
    <t xml:space="preserve"> 2128</t>
  </si>
  <si>
    <t xml:space="preserve"> Climate change , Long-term effects , Survival , Trauma , EDUCATION , Survivor , Forging , Natural disasters , Synthesis , Resilience , SUSTAINABILITY , Health education , SUSTAINABILITY , Resilience , Health planning , Social services , SUSTAINABILITY , Natural disasters , Climate change , Natural disasters , Social services , Hurricanes , Disaster management , SUSTAINABILITY , Health care , Health care access , Health disparities , Evacuation , Natural disasters , Health care policy , Survivor , Policy making , Resilience , Vulnerability , Climate change , Health promotion , Social services , Hurricanes , Health disparities , Health care policy , Policy making , Health planning , Climate change , Planners , Health disparities , Vulnerability , Policy making , Racial differences , Survivor , Resilience , Health services , Trauma , Natural disasters , Health care access , Social services , Health care policy , Low income groups , Long term , SUSTAINABILITY , Fairness , Fairness , SUSTAINABILITY , SUSTAINABILITY , SUSTAINABILITY , SUSTAINABILITY , SUSTAINABILITY , SUSTAINABILITY , SUSTAINABILITY , Louisiana , United States--US , Social</t>
  </si>
  <si>
    <t>2458509970</t>
  </si>
  <si>
    <t xml:space="preserve"> Professional training , Skills , Health problems , PSYCHOLOGY , COVID-19 , Innovations , Social workers , Epidemics , Crises , Social services , Professional training , Social workers , Pandemics , COVID-19 , Focus groups , Coronaviruses , Social services , COVID-19 , Social education , Trauma</t>
  </si>
  <si>
    <t>2454089505</t>
  </si>
  <si>
    <t xml:space="preserve"> School of Health and Welfare, Halmstad University, Halmstad, Sweden , School of Health and Welfare, Halmstad University, Halmstad, Sweden , School of Health and Welfare, Halmstad University, Halmstad, Sweden , School of Health and Welfare, Halmstad University, Halmstad, Sweden</t>
  </si>
  <si>
    <t>sup1</t>
  </si>
  <si>
    <t xml:space="preserve"> 2020-05-12 (Accepted)</t>
  </si>
  <si>
    <t xml:space="preserve"> Meaning , Well being , Values , PSYCHOLOGY , Technology , PSYCHOLOGY , Welfare , Social services , PSYCHOLOGY , Ethics , Implementation , MARKETING , Medical ethics , Well being , Health services , Technology , Social services , Values , Cities , Implementation , Ethics , Data collection , Sweden</t>
  </si>
  <si>
    <t>2447807834</t>
  </si>
  <si>
    <t xml:space="preserve"> &lt;institution-wrap&gt;  &lt;institution-id institution-id-type="Ringgold"&gt;124580&lt;/institution-id&gt;  &lt;institution-id institution-id-type="Ringgold"&gt;5631&lt;/institution-id&gt;&lt;/institution-wrap&gt; School of Social Work, Eberly College of Arts and Sciences, West Virginia Univeristy, Morgantown, WV, USA , &lt;institution-wrap&gt;  &lt;institution-id institution-id-type="Ringgold"&gt;124580&lt;/institution-id&gt;  &lt;institution-id institution-id-type="Ringgold"&gt;5631&lt;/institution-id&gt;&lt;/institution-wrap&gt; School of Social Work, Eberly College of Arts and Sciences, West Virginia Univeristy, Morgantown, WV, USA</t>
  </si>
  <si>
    <t>0091-4150</t>
  </si>
  <si>
    <t xml:space="preserve"> 381-394</t>
  </si>
  <si>
    <t>The International Journal of Aging &amp; Human Development</t>
  </si>
  <si>
    <t>91</t>
  </si>
  <si>
    <t xml:space="preserve"> Families &amp; family life , Older people , Social services , Older people , Teaching , Health services , Students , Science and technology , Intersectionality , Gerontology , Medicine , Aging</t>
  </si>
  <si>
    <t>2737495270</t>
  </si>
  <si>
    <t xml:space="preserve"> College of Social Work, The University of Tennessee, Knoxville, TN, USA</t>
  </si>
  <si>
    <t xml:space="preserve"> © 2020 Taylor &amp; Francis</t>
  </si>
  <si>
    <t xml:space="preserve"> Nov 2020</t>
  </si>
  <si>
    <t>2640-8066</t>
  </si>
  <si>
    <t xml:space="preserve"> 637-647</t>
  </si>
  <si>
    <t>Nov 2020</t>
  </si>
  <si>
    <t>Journal of Evidence-Based Social Work</t>
  </si>
  <si>
    <t xml:space="preserve"> 637</t>
  </si>
  <si>
    <t xml:space="preserve"> Mental health services , Social services , Public services , Disasters , Electronic technology , Emergency preparedness , Medical technology</t>
  </si>
  <si>
    <t>2685587349</t>
  </si>
  <si>
    <t xml:space="preserve"> College of Nursing, Washington State University, Vancouver, Washington, USA , College of Nursing, Washington State University, Vancouver, Washington, USA , Oregon State University, Corvallis, Oregon, USA , School of Social Work, Portland State University, Portland, Oregon, USA , Asian Health &amp; Service Center, Portland, Oregon, USA</t>
  </si>
  <si>
    <t xml:space="preserve"> Copyright International Society for Gerontechnology Nov 2020</t>
  </si>
  <si>
    <t>1569-1101</t>
  </si>
  <si>
    <t xml:space="preserve"> Eindhoven</t>
  </si>
  <si>
    <t>Gerontechnology</t>
  </si>
  <si>
    <t xml:space="preserve"> Availability , Aging , Installation , Health care expenditures , PSYCHOLOGY , Community health , Personal safety , Perceptions , Radiation , Immigrants , Chinese languages , Privacy , Households , Technology , Social services , Early intervention , Chinese languages , Access , Locus of control , Families &amp; family life , Costs , Health services , Radiation , Households , Technology , Adoption , Community research , Knowledge , Aging , Health care expenditures , Asian cultural groups , Social services , Privacy , Immigrants , Locus of control , Data collection , Access</t>
  </si>
  <si>
    <t>2472036630</t>
  </si>
  <si>
    <t xml:space="preserve"> Graduate School of Science and Technology Policy, Korea Advanced Institute of Science and Technology, Daejeon, South Korea , Graduate School of Science and Technology Policy, Korea Advanced Institute of Science and Technology, Daejeon, South Korea</t>
  </si>
  <si>
    <t xml:space="preserve"> 837-849</t>
  </si>
  <si>
    <t xml:space="preserve"> 2020-02-25 (Received) , 2020-08-20 (Rev-recd) , 2020-08-26 (Accepted)</t>
  </si>
  <si>
    <t xml:space="preserve"> 837</t>
  </si>
  <si>
    <t xml:space="preserve"> Aging , Internet , Marginality , Consciousness , Immigrants , Older people , Social workers , Public services , Age differences , PSYCHOLOGY , Internet , PSYCHOLOGY , Social services , Advocacy , Socioeconomic factors , Baby boomers , Socioeconomic factors , Aging , Public services , Social workers , Older people , Electronic government , Polls &amp; surveys , Baby boomers , Social services delivery , Government , South Korea</t>
  </si>
  <si>
    <t>2476553788</t>
  </si>
  <si>
    <t xml:space="preserve"> Department of Social Studies, University of Stavanger, Norway , Department of Sociology and Social Work, Kwame Nkrumah University of Science and Technology, Kumasi, Ghana , Department of Social and Behavioural Sciences, City University of Hong Kong, Tat Chee Avenue, Kowloon Tong, Hong Kong , Department of Social Work and Social Administration, The University of Hong Kong, HKU Centennial Campus, Hong Kong</t>
  </si>
  <si>
    <t xml:space="preserve"> Copyright Elsevier Science Ltd. Oct 2020</t>
  </si>
  <si>
    <t xml:space="preserve"> Oct 2020</t>
  </si>
  <si>
    <t>0190-7409</t>
  </si>
  <si>
    <t>Oct 2020</t>
  </si>
  <si>
    <t>Children and Youth Services Review</t>
  </si>
  <si>
    <t>117</t>
  </si>
  <si>
    <t xml:space="preserve"> Poverty , Cultural values , Inheritance and succession , PSYCHOLOGY , Relatives , Discourses , Extended family , PSYCHOLOGY , Social workers , Divorce , Fathers , Adoption , Social services , Fathers , Social welfare , Poverty , Marital disruption , Unemployment , Well being , Well being , Nonresidents , Unemployment , Inheritance , Social workers , Obligations , Social services , Extended family , Social welfare , PSYCHOLOGY , Obligations , Cultural values , Single parent family , Grounded theory , FINANCE , Adopted children , Children , Single parent family , Software , Ghana</t>
  </si>
  <si>
    <t>2448945866</t>
  </si>
  <si>
    <t xml:space="preserve"> Department of Agriculture , Harvard Law School</t>
  </si>
  <si>
    <t xml:space="preserve"> Copyright The People to People Health Foundation, Inc., Project HOPE Oct 2020</t>
  </si>
  <si>
    <t xml:space="preserve"> 1668-1671</t>
  </si>
  <si>
    <t xml:space="preserve"> 61131 Colleges, Universities, and Professional Schools , 62441 Child Care Services , 61111 Elementary and Secondary Schools</t>
  </si>
  <si>
    <t xml:space="preserve"> 1668</t>
  </si>
  <si>
    <t xml:space="preserve"> Meals , COVID-19 , COVID-19 , Safety , SUSTAINABILITY , SUSTAINABILITY , EDUCATION , Mental health , Closures , SUSTAINABILITY , Pediatrics , Viral diseases , SUSTAINABILITY , Meals , SUSTAINABILITY , Parents &amp; parenting , Closure , Pandemics , Hearing , Social services , Children , SUSTAINABILITY , SUSTAINABILITY , Chromosomes , Disease control , Childrens health , Disease control , Viruses , Mental health services , Public schools , Work , Access , Prevention , Children , Parents , Social services , Adults , Hearing , Safety , Pediatrics , PSYCHOLOGY , Health risks , Reforms , Health care , Medical technology , Mental health services , Public schools , COVID-19 , Personal safety , Health risks , Meals , Developmental delays , Pediatrics , Hospitalized , Chromosomes , Social services , Special needs children , Pandemics , Welfare , Mental health care , Intensive care , Viruses , Pediatrics , Health risks , Children , Learning , Medical technology , Pandemics , Mental health services , Disease prevention , COVID-19 , Disease control , Medical decision making , Public schools , Social services , Parents &amp; parenting , Reforms , Deafness , Deafness , Hearing loss , Deafness , Health care policy , EDUCATION , PSYCHOLOGY , PSYCHOLOGY , SUSTAINABILITY , EDUCATION , Health risk assessment , PSYCHOLOGY , EDUCATION , SUSTAINABILITY , PSYCHOLOGY , SUSTAINABILITY , PSYCHOLOGY , ECONOMICS , SUSTAINABILITY , EDUCATION , PSYCHOLOGY , SUSTAINABILITY , SUSTAINABILITY , Chicago Illinois , United States--US , Washington DC , Social</t>
  </si>
  <si>
    <t>2441653738</t>
  </si>
  <si>
    <t xml:space="preserve"> City University of New York, Human Development and Family Science, Department of Family, Nutrition and Exercise Sciences, 306G Remsen Hall, Queens College, Queens, USA (GRID:grid.212340.6) (ISNI:0000000122985718) , Montclair State University, Department of Computer Science, Montclair, USA (GRID:grid.260201.7) (ISNI:0000 0001 0745 9736)</t>
  </si>
  <si>
    <t xml:space="preserve"> © Springer Science+Business Media, LLC, part of Springer Nature 2019.</t>
  </si>
  <si>
    <t xml:space="preserve"> 2019-12-12</t>
  </si>
  <si>
    <t xml:space="preserve"> 2954-2966</t>
  </si>
  <si>
    <t xml:space="preserve"> 2019-12-02 (Registration)</t>
  </si>
  <si>
    <t xml:space="preserve"> 2954</t>
  </si>
  <si>
    <t xml:space="preserve"> Artificial intelligence , Computer science , Application , Medical diagnosis , Human services , Robotics , Human development , Research methodology , Social networks , Social services , PSYCHOLOGY , Social sciences , Forests , Human services , OPERATIONS , Social networks , Effectiveness , Behavioral sciences , Social services , Artificial intelligence , Neural networks , Predictions , Behavioral sciences , Computer science , Behavioral Sciences , Artificial Intelligence , Social Sciences</t>
  </si>
  <si>
    <t>2476166632</t>
  </si>
  <si>
    <t xml:space="preserve"> © The Author(s) 2020. Published by Oxford University Press on behalf of the European Public Health Association. All rights reserved.</t>
  </si>
  <si>
    <t xml:space="preserve"> Sep 2020</t>
  </si>
  <si>
    <t>Sep 2020</t>
  </si>
  <si>
    <t xml:space="preserve"> SUSTAINABILITY , Aging , Public health , Training , Long term health care , Human resources , Life span , Public health , Civil society , Habits , Quality of life , PSYCHOLOGY , Community health care , Prevention , Human resources , Aging , Economics , Health education , Training , Policies , Older people , Older people , Public health , Economic conditions , Professionals , Long term health care , Socioeconomic factors , Children , Social services , PSYCHOLOGY , Population aging , Adults , SUSTAINABILITY , Workshops , Quality of life , Social services , Childhood , Barriers , SUSTAINABILITY , Training , Health planning , Intervention , Models , Older people , Socioeconomic factors , Aging , Population growth , Childhood , Health education , Health services , Economic conditions , Training , Telecommunications , Civil society , Quality of life , Information technology , Stress , Social services , Public health , Long term health care , Human resources , PSYCHOLOGY , PSYCHOLOGY , SUSTAINABILITY , SUSTAINABILITY , SUSTAINABILITY , SUSTAINABILITY , SUSTAINABILITY , SUSTAINABILITY , SUSTAINABILITY , SUSTAINABILITY , SUSTAINABILITY , SUSTAINABILITY , Social</t>
  </si>
  <si>
    <t>2476159277</t>
  </si>
  <si>
    <t xml:space="preserve"> Social University of Moscow, Moscow, Italy</t>
  </si>
  <si>
    <t xml:space="preserve"> Aging , Training , Family roles , Support services , Retraining , SUSTAINABILITY , PSYCHOLOGY , Geriatrics , SUSTAINABILITY , SUSTAINABILITY , Aging , International cooperation , Training , Social responsibility , Older people , Older people , Retraining , Residential development , Traditions , Social services , Population aging , SUSTAINABILITY , Social services , Social interactions , Social support , New technology , SUSTAINABILITY , Qualifications , Public health , Nongovernmental organizations--NGOs , Community services , Training , Families &amp; family life , Social systems , Health services , Training , Older people , Aging , Roles , Well being , Social responsibility , Social support , Social services , Long term health care , Residential institutions , Frailty , PSYCHOLOGY , SUSTAINABILITY , Support services , Russia , Social</t>
  </si>
  <si>
    <t>2442026366</t>
  </si>
  <si>
    <t xml:space="preserve"> Minnesota Department of Health, Child and Family Health Division, Maternal and Child Health Section, St. Paul, USA (GRID:grid.280248.4) (ISNI:0000 0004 0509 1853) , Minnesota Department of Health, Child and Family Health Division, Maternal and Child Health Section, St. Paul, USA (GRID:grid.280248.4) (ISNI:0000 0004 0509 1853) , Minnesota Department of Health, Child and Family Health Division, Maternal and Child Health Section, St. Paul, USA (GRID:grid.280248.4) (ISNI:0000 0004 0509 1853) , Department of Health and Human Services, Office of the Assistant Secretary for Health Office of Population Affairs, Rockville, USA (GRID:grid.414212.0)</t>
  </si>
  <si>
    <t xml:space="preserve"> © The Author(s) 2020. This work is published under http://creativecommons.org/licenses/by/4.0/ (the “License”). Notwithstanding the ProQuest Terms and Conditions, you may use this content in accordance with the terms of the License.</t>
  </si>
  <si>
    <t xml:space="preserve"> 2020-06-04</t>
  </si>
  <si>
    <t xml:space="preserve"> 214-223</t>
  </si>
  <si>
    <t xml:space="preserve"> 2020-05-27 (Registration)</t>
  </si>
  <si>
    <t xml:space="preserve"> 214</t>
  </si>
  <si>
    <t xml:space="preserve"> ECONOMICS , SUSTAINABILITY , PSYCHOLOGY , PSYCHOLOGY , Case management , SUSTAINABILITY , Decision making , Funding , Health services , SUSTAINABILITY , Health education , Social services , SUSTAINABILITY , Health needs , Adolescents , Legislation , SUSTAINABILITY , Funds , Adolescents , Parents &amp; parenting , Minnesota , United States--US , Social , Economic</t>
  </si>
  <si>
    <t>2432816354</t>
  </si>
  <si>
    <t xml:space="preserve"> New York City Health + Hospitals Contact Center, Office of Ambulatory Care, NYC Health + Hospitals, in New York, New York , NYC Health + Hospitals Contact Center, Office of Ambulatory Care, NYC Health + Hospitals , NYC Care in the Office of Ambulatory Care, NYC Health + Hospitals , Office of Ambulatory Care, NYC Health + Hospitals , Department of Medicine, NYU Grossman School of Medicine, in New York, New York</t>
  </si>
  <si>
    <t xml:space="preserve"> Copyright The People to People Health Foundation, Inc., Project HOPE Aug 2020</t>
  </si>
  <si>
    <t xml:space="preserve"> Aug 2020</t>
  </si>
  <si>
    <t xml:space="preserve"> 1431-2</t>
  </si>
  <si>
    <t>Aug 2020</t>
  </si>
  <si>
    <t xml:space="preserve"> 92312 Administration of Public Health Programs , 62211 General Medical and Surgical Hospitals , 62423 Emergency and Other Relief Services</t>
  </si>
  <si>
    <t xml:space="preserve"> 1431</t>
  </si>
  <si>
    <t xml:space="preserve"> SUSTAINABILITY , Ambulatory care , HUMANRESOURCES , SUSTAINABILITY , PSYCHOLOGY , Public health , Emergency medical services , COVID-19 , Cities , SUSTAINABILITY , Public health , Diagnostic tests , Quarantine , COVID-19 , Viral diseases , Access , SUSTAINABILITY , Health care policy , Pandemics , Hospitals , SUSTAINABILITY , Disadvantaged , Coronaviruses , Public health , SUSTAINABILITY , SUSTAINABILITY , Social services , Directors , SUSTAINABILITY , Health services , SUSTAINABILITY , Crises , Social services , SUSTAINABILITY , SUSTAINABILITY , SUSTAINABILITY , Emergency services , Public health , Health services , COVID-19 , Clinical assessment , Emergency services , Social services , Disadvantaged , Hospitals , Pandemics , Cities , SUSTAINABILITY , Hospitals , Disadvantaged , Emergency services , Medicine , Health services , Crises , COVID-19 , Cities , Social services , Public health , Health care policy , INDUSTRY , SUSTAINABILITY , SUSTAINABILITY , SUSTAINABILITY , New York City New York , United States--US , Social</t>
  </si>
  <si>
    <t>2427543646</t>
  </si>
  <si>
    <t xml:space="preserve"> Department of Anatomy/Te Tari Kikokiko, University of Otago, Dunedin, New Zealand , Department of Medicine and School of Physiotherapy, University of Otago, Dunedin, New Zealand , Department of Nursing, Auckland University of Technology, New Zealand , Te Kura Mātai Hinengaro/School of Psychology, Victoria University of Wellington, New Zealand , School of Public Health, University of Illinois at Chicago</t>
  </si>
  <si>
    <t xml:space="preserve"> Copyright Oxford University Press Aug 2020</t>
  </si>
  <si>
    <t>0016-9013</t>
  </si>
  <si>
    <t>The Gerontologist</t>
  </si>
  <si>
    <t xml:space="preserve"> 812</t>
  </si>
  <si>
    <t xml:space="preserve"> PSYCHOLOGY , PSYCHOLOGY , Health care delivery , PSYCHOLOGY , Well being , Inequality , Ethnicity , Health services , Ethnic groups , Older people , Citizens , Aging , Social services delivery , Research funding , Health disparities , New Zealand</t>
  </si>
  <si>
    <t>2422952097</t>
  </si>
  <si>
    <t xml:space="preserve"> Department of General Pediatrics, Stanford University School of Medicine, 1265 Welch Road, x240, Stanford, CA 94305, USA , Department of General Pediatrics, Stanford University School of Medicine, 1265 Welch Road, x240, Stanford, CA 94305, USA , Department of General Pediatrics, Stanford University School of Medicine, 1265 Welch Road, x240, Stanford, CA 94305, USA</t>
  </si>
  <si>
    <t xml:space="preserve"> Department of Agriculture</t>
  </si>
  <si>
    <t xml:space="preserve"> © The Authors 2020</t>
  </si>
  <si>
    <t xml:space="preserve"> 2020-04-21</t>
  </si>
  <si>
    <t>1368-9800</t>
  </si>
  <si>
    <t xml:space="preserve"> 2179-2188</t>
  </si>
  <si>
    <t>Public Health Nutrition</t>
  </si>
  <si>
    <t xml:space="preserve"> 2019-05-07 (Received) , 2019-09-21 (Revised) , 2019-10-10 (Accepted)</t>
  </si>
  <si>
    <t xml:space="preserve"> 2179</t>
  </si>
  <si>
    <t xml:space="preserve"> Libraries , Funding , PSYCHOLOGY , Feasibility studies , SUSTAINABILITY , Books , Library staff , Interviews , Library associations , Feasibility studies , Children , Social services , SUSTAINABILITY , EDUCATION , SUSTAINABILITY , Public libraries , Meals , PSYCHOLOGY , SUSTAINABILITY , Interest groups , Libraries , Children , Social services delivery , FINANCE , MARKETING , ECONOMICS , United States--US , California , Social</t>
  </si>
  <si>
    <t>2601575678</t>
  </si>
  <si>
    <t xml:space="preserve"> © 2020. This work is licensed under https://creativecommons.org/licenses/by/4.0/  (the “License”).  Notwithstanding the ProQuest Terms and Conditions, you may use this content in accordance with the terms of the License.</t>
  </si>
  <si>
    <t xml:space="preserve"> 2020-07-07</t>
  </si>
  <si>
    <t xml:space="preserve"> Jul 2020</t>
  </si>
  <si>
    <t>Jul 2020</t>
  </si>
  <si>
    <t xml:space="preserve"> 2019-12-27 (Preprint first published) , 2019-12-27 (Submitted) , 2020-02-24 (Revised version received) , 2020-03-22 (Accepted) , 2020-07-07 (Published)</t>
  </si>
  <si>
    <t xml:space="preserve"> e17616</t>
  </si>
  <si>
    <t xml:space="preserve"> SUSTAINABILITY , Health disparities , SUSTAINABILITY , PSYCHOLOGY , Socioeconomic status , PSYCHOLOGY , Relatives , MARKETING , PSYCHOLOGY , Women , Questionnaires , Health status , PSYCHOLOGY , Social participation , Computerized physician order entry , Living alone , Voting , Urbanization , Social services , SUSTAINABILITY , Developed countries , Associations , Welfare services , Benefits , Social welfare , Internet access , Information technology , Labor market , PSYCHOLOGY , SUSTAINABILITY , Collaboration , Health disparities , Social inequality , Social participation , Disadvantaged , Social welfare , Health education , Developed countries , Benefits , Labor market , Skills , Health services , Welfare services , Information technology , Internet access , Social services , Urbanization , Self evaluation , Friendship , SUSTAINABILITY , Analysis of covariance , Communications technology , Analysis of covariance , SUSTAINABILITY , SUSTAINABILITY , SUSTAINABILITY , SUSTAINABILITY , SUSTAINABILITY , SUSTAINABILITY , SUSTAINABILITY , Finland , Social</t>
  </si>
  <si>
    <t>2561655307</t>
  </si>
  <si>
    <t xml:space="preserve"> University of Genoa, Department of Political Science, Genoa, Italy (GRID:grid.5606.5) (ISNI:0000 0001 2151 3065); C.I.E. Centro de Investigaciones en Econometría – Universitad de Buenos Aires, Buenos Aires, Argentina (GRID:grid.7345.5) (ISNI:0000 0001 0056 1981); C.I.E.L.I., the Italian Center of Excellence on Logistics Transports and Infrastructures, Genoa, Italy (GRID:grid.7345.5) , University of Genoa, Department of Economics and Business Studies, Genoa, Italy (GRID:grid.5606.5) (ISNI:0000 0001 2151 3065); C.I.E.L.I., the Italian Center of Excellence on Logistics Transports and Infrastructures, Genoa, Italy (GRID:grid.5606.5) , University of Genoa, Department of Political Science, Genoa, Italy (GRID:grid.5606.5) (ISNI:0000 0001 2151 3065) , University of Genoa, Department of Economics and Business Studies, Genoa, Italy (GRID:grid.5606.5) (ISNI:0000 0001 2151 3065); C.I.E.L.I., the Italian Center of Excellence on Logistics Transports and Infrastructures, Genoa, Italy (GRID:grid.5606.5)</t>
  </si>
  <si>
    <t xml:space="preserve"> © Springer Nature B.V. 2020.</t>
  </si>
  <si>
    <t xml:space="preserve"> 2020-02-18</t>
  </si>
  <si>
    <t>0303-8300</t>
  </si>
  <si>
    <t xml:space="preserve"> 45-72</t>
  </si>
  <si>
    <t>Social Indicators Research</t>
  </si>
  <si>
    <t>150</t>
  </si>
  <si>
    <t xml:space="preserve"> 2020-02-10 (Registration) , 2020-02-09 (Accepted)</t>
  </si>
  <si>
    <t xml:space="preserve"> 45</t>
  </si>
  <si>
    <t xml:space="preserve"> Sustainability , Small cities , Urban development , Economic growth , Urban areas , Stimulus , Urban development , Academic staff , Social services , Urban policy , Policy making , Cities , Economic growth , Policy making , Social services , Urban policy , Economic development , SUSTAINABILITY , ECONOMICS , Urban development , Policy making , Economic growth , Urban policy , Economic development , Social services , Smart cities , Smart cities , Knowledge economy , Knowledge economy , Knowledge economy , SUSTAINABILITY , SUSTAINABILITY , SUSTAINABILITY , SUSTAINABILITY , SUSTAINABILITY , SUSTAINABILITY , SUSTAINABILITY , SUSTAINABILITY , Social Services , Economic</t>
  </si>
  <si>
    <t>2531701787</t>
  </si>
  <si>
    <t xml:space="preserve"> Department of Population Health, NYU Grossman School of Medicine, New York, NY , Department of Population Health, NYU Grossman School of Medicine, New York, NY , Department of Population Health, NYU Grossman School of Medicine, New York, NY , Department of Population Health, NYU Grossman School of Medicine, New York, NY , NYU School of Global Public Health, New York, NY</t>
  </si>
  <si>
    <t xml:space="preserve"> National Institutes of Health</t>
  </si>
  <si>
    <t xml:space="preserve"> Copyright American Public Health Association Jul 2020</t>
  </si>
  <si>
    <t xml:space="preserve"> S191-S193</t>
  </si>
  <si>
    <t>110</t>
  </si>
  <si>
    <t xml:space="preserve"> 62211 General Medical and Surgical Hospitals</t>
  </si>
  <si>
    <t xml:space="preserve"> S191</t>
  </si>
  <si>
    <t xml:space="preserve"> PSYCHOLOGY , Kidney diseases , HUMANRESOURCES , SUSTAINABILITY , PSYCHOLOGY , PSYCHOLOGY , Patient admissions , EDUCATION , PSYCHOLOGY , SUSTAINABILITY , Primary care , Public health , Models , Quality of care , Public health , Organizations , SUSTAINABILITY , SUSTAINABILITY , Patients , Community organizations , Community structure , Affordable housing , Food security , Access , SUSTAINABILITY , Physicians , Cross cutting , Physicians , Legal services , Health care facilities , Public health , Health care industry , SUSTAINABILITY , Social services , Partnerships , Housing , Social services , Banking , Complexity , SUSTAINABILITY , Patients , Patients , Health care , Primary care , Government agencies , Medical personnel , Health disparities , SUSTAINABILITY , Food security , Health disparities , Health care industry , Government agencies , Medicine , Primary care , Low income areas , Multiculturalism &amp; pluralism , Community organizations , Legal services , Health services , Affordable housing , Social services , Public health , Physicians , Patients , Low income groups , PSYCHOLOGY , SUSTAINABILITY , INDUSTRY , Medical practices , Fairness , Fairness , Chronic illnesses , Patients , United States--US , Social</t>
  </si>
  <si>
    <t>2417863820</t>
  </si>
  <si>
    <t xml:space="preserve"> Department of Sociology, Iowa State University, Ames, Iowa</t>
  </si>
  <si>
    <t xml:space="preserve"> © 2020. This article is published under http://creativecommons.org/licenses/by/4.0/ (the “License”). Notwithstanding the ProQuest Terms and Conditions, you may use this content in accordance with the terms of the License.</t>
  </si>
  <si>
    <t xml:space="preserve"> 2020-06-16</t>
  </si>
  <si>
    <t xml:space="preserve"> Summer 2020</t>
  </si>
  <si>
    <t>0890-765X</t>
  </si>
  <si>
    <t xml:space="preserve"> 446-456</t>
  </si>
  <si>
    <t>Summer 2020</t>
  </si>
  <si>
    <t>The Journal of Rural Health</t>
  </si>
  <si>
    <t xml:space="preserve"> 446</t>
  </si>
  <si>
    <t xml:space="preserve"> Mental health , Minority &amp; ethnic groups , Susceptibility , Telemedicine , SUSTAINABILITY , Diabetes , Telemedicine , Rural areas , Housing , Community mental health services , COVID-19 , Diabetes , Risk , SUSTAINABILITY , Risk , Community , Resilience , Pandemics , Rural areas , Factor analysis , Resource allocation , SUSTAINABILITY , Uninsured people , Pandemics , COVID-19 , Social capital , Multivariate analysis , Social services , SUSTAINABILITY , Telemedicine , Psychological distress , SUSTAINABILITY , Meat processing , SUSTAINABILITY , Reliability analysis , Social capital , Mental health services , Factor analysis , Factor analysis , Social services , Rural urban continuum , Physicians , Housing , Telemedicine , Factor analysis , Rural areas , Minority groups , Resilience , Social services , SUSTAINABILITY , Older people , Elder care , Diabetes mellitus , Rural communities , Pandemics , Metropolitan areas , SUSTAINABILITY , Disability , Factor analysis , Metropolitan areas , SUSTAINABILITY , SUSTAINABILITY , Vulnerability , ECONOMICS , Internet access , Internet access , Diabetes , Rural urban continuum , Housing , Social capital , Rural areas , Metropolitan areas , Resilience , Medical technology , Pandemics , Mental health services , Telecommunications , COVID-19 , Health insurance , Psychological distress , Internet access , Risk , Social services , Rural urban continuum , Linear analysis , Linear analysis , Linear analysis , SUSTAINABILITY , United States--US , Social</t>
  </si>
  <si>
    <t>2413502874</t>
  </si>
  <si>
    <t xml:space="preserve"> Aalborg University, Sociology and Social Work, Frederikskaj 10B, 1. sal, Copenhagen 2450, Denmark email: monrad@socsci.aau.dk</t>
  </si>
  <si>
    <t xml:space="preserve"> © Cambridge University Press 2019</t>
  </si>
  <si>
    <t xml:space="preserve"> 546-563</t>
  </si>
  <si>
    <t xml:space="preserve"> 2018-08-08 (Received) , 2019-05-29 (Revised) , 2019-07-02 (Accepted)</t>
  </si>
  <si>
    <t xml:space="preserve"> 546</t>
  </si>
  <si>
    <t xml:space="preserve"> Citizen participation , Reflexivity , Responsiveness , Skills , Consumer behavior , Entrepreneurs , SUSTAINABILITY , Self regulation , Reflexivity , Social services , Consumers , Strategies , Skills , Reflexivity , Consumers , PSYCHOLOGY , PSYCHOLOGY , PSYCHOLOGY , Clients , Social services , Social services , Clients , Clinical decision making , Objectives , SUSTAINABILITY</t>
  </si>
  <si>
    <t>3093849084</t>
  </si>
  <si>
    <t xml:space="preserve"> Department of Social Services and Health Care, South-Eastern Finland University of Applied Sciences, Mikkeli, Finland , Department of Education, University of Jyväskylä, Jyväskylä, Finland</t>
  </si>
  <si>
    <t xml:space="preserve"> Jun 2020</t>
  </si>
  <si>
    <t xml:space="preserve"> 552-566</t>
  </si>
  <si>
    <t>Jun 2020</t>
  </si>
  <si>
    <t xml:space="preserve"> 2018-05-24 (Received) , 2019-08-28 (Accepted)</t>
  </si>
  <si>
    <t xml:space="preserve"> 552</t>
  </si>
  <si>
    <t xml:space="preserve"> Role playing , Collaborative learning , Internet , EDUCATION , PSYCHOLOGY , Professional training , Fragments , Problem solving , College students , Collaboration , Substance abuse , Substance abuse , College students , Technology , Debates , Social services , Learning , Social services , Social work education , Adolescents , Social work education , Problem solving</t>
  </si>
  <si>
    <t>2425913473</t>
  </si>
  <si>
    <t xml:space="preserve"> © Emerald Publishing Limited 2020</t>
  </si>
  <si>
    <t xml:space="preserve"> 2020-05-12</t>
  </si>
  <si>
    <t xml:space="preserve"> 2020</t>
  </si>
  <si>
    <t xml:space="preserve"> 215-229</t>
  </si>
  <si>
    <t xml:space="preserve"> 2019-11-12 (Received) , 2020-03-17 (Revised) , 2020-03-18 (Accepted)</t>
  </si>
  <si>
    <t xml:space="preserve"> 215</t>
  </si>
  <si>
    <t xml:space="preserve"> PSYCHOLOGY , Accountability , Continuity of care , OPERATIONS , Health care delivery , PSYCHOLOGY , Literature reviews , Information sharing , Teams , Health care industry , Governance , Social services , PSYCHOLOGY , Leadership , System theory , Health services , Collaboration , Organizational culture , Sociocultural factors , Models , Governance , Information dissemination , Leadership , Social services , Integrated care , Evaluation , Sweden , Canada</t>
  </si>
  <si>
    <t>2403838614</t>
  </si>
  <si>
    <t xml:space="preserve"> Melbourne School of Population and Global Health, University of Melbourne, Melbourne, Victoria, Australia , Faculty of Arts and Education, Deakin University, Burwood, Victoria, Australia</t>
  </si>
  <si>
    <t xml:space="preserve"> Copyright © Canadian Association on Gerontology 2019 </t>
  </si>
  <si>
    <t>0714-9808</t>
  </si>
  <si>
    <t xml:space="preserve"> 178-189</t>
  </si>
  <si>
    <t>Canadian Journal on Aging</t>
  </si>
  <si>
    <t xml:space="preserve"> 2018-01-02 (Received) , 2019-02-20 (Accepted)</t>
  </si>
  <si>
    <t xml:space="preserve"> 178</t>
  </si>
  <si>
    <t xml:space="preserve"> Mental health services , SUSTAINABILITY , SUSTAINABILITY , Racism , Racial discrimination , Racism , Questionnaires , Racial discrimination , Older people , PSYCHOLOGY , Social services , Human capital , Human capital , Health care , PSYCHOLOGY , Australasian cultural groups , Psychological distress , PSYCHOLOGY , Indigenous peoples , Workplaces , Older people , Health education , Confounding factors , Social services , PSYCHOLOGY , PSYCHOLOGY , PSYCHOLOGY , Social programs , Psychological distress , Mental health , HUMANRESOURCES , Response rates , PSYCHOLOGY , Avoidance behavior , Avoidance behavior , Australia</t>
  </si>
  <si>
    <t>2400022928</t>
  </si>
  <si>
    <t xml:space="preserve"> Shi Liangcai School of Journalism and Communication, Zhejiang Sci-Tech University, Hangzhou, China</t>
  </si>
  <si>
    <t xml:space="preserve"> © 2019 Taylor &amp; Francis Group, LLC</t>
  </si>
  <si>
    <t xml:space="preserve"> 345-360</t>
  </si>
  <si>
    <t xml:space="preserve"> 345</t>
  </si>
  <si>
    <t xml:space="preserve"> Internet , Risk behavior , Kindness , Volunteers , Content analysis , Human immunodeficiency virus--HIV , Humanitarianism , Altruism , Risk behavior , Internet , Social services , Egoism , Acquired immune deficiency syndrome--AIDS , Helping behavior , Motivation , Identity , Information technology , Asian cultural groups , Morality , High risk , Egoism , Motivation , Social services , PSYCHOLOGY , Information technology , Sympathy , Volunteers , PSYCHOLOGY , Acquired immune deficiency syndrome--AIDS , Behavior , Humanitarianism , Identity , Patients , Altruism , Helping behavior , Communications technology</t>
  </si>
  <si>
    <t>2391188447</t>
  </si>
  <si>
    <t xml:space="preserve"> Collaborative learning , Internet , EDUCATION , PSYCHOLOGY , Professional training , Fragments , Problem solving , College students , Substance abuse , Collaboration , Substance abuse , College students , Technology , Debates , Social services , Learning , Social services , Social work education , Adolescents , Social work education</t>
  </si>
  <si>
    <t>2462487708</t>
  </si>
  <si>
    <t xml:space="preserve"> Member of the Social Administration Research Laboratory, University of West Attica, Athens, Greece , Research and Studies Officer, National School of Public Administration and Local Government (ESDDA), Athens, Greece , Research Fellow, Department of Business Administration, University of West Attica, Athens, Greece , National School of Public Administration &amp; Local Government, Healthcare Services' Administration Specialization Department (ESDDA), Athens, Greece , Professor, University of West Attica, Athens, Greece</t>
  </si>
  <si>
    <t xml:space="preserve"> © 2020. This work is published under https://creativecommons.org/licenses/by/4.0/ (the “License”). Notwithstanding the ProQuest Terms and Conditions, you may use this content in accordance with the terms of the License.</t>
  </si>
  <si>
    <t xml:space="preserve"> May-Aug 2020</t>
  </si>
  <si>
    <t>1791-5201</t>
  </si>
  <si>
    <t xml:space="preserve"> 1480-1488</t>
  </si>
  <si>
    <t xml:space="preserve"> Nicosia</t>
  </si>
  <si>
    <t>May-Aug 2020</t>
  </si>
  <si>
    <t>International Journal of Caring Sciences</t>
  </si>
  <si>
    <t xml:space="preserve"> 1480</t>
  </si>
  <si>
    <t xml:space="preserve"> Design , MARKETING , Public administration , PSYCHOLOGY , PSYCHOLOGY , ECONOMICS , PSYCHOLOGY , PSYCHOLOGY , MANAGEMENT , Social systems , Information technology , Social security , Efficiency , Social services delivery , Public sector , Policy making , Information society , Social processes , Knowledge , Public administration , Organizational effectiveness , Social attitudes</t>
  </si>
  <si>
    <t>2419132183</t>
  </si>
  <si>
    <t xml:space="preserve"> Copyright Johns Hopkins University Press May 2020</t>
  </si>
  <si>
    <t xml:space="preserve"> 2020-06-05</t>
  </si>
  <si>
    <t xml:space="preserve"> May 2020</t>
  </si>
  <si>
    <t xml:space="preserve"> 845-858</t>
  </si>
  <si>
    <t>May 2020</t>
  </si>
  <si>
    <t xml:space="preserve"> 845</t>
  </si>
  <si>
    <t xml:space="preserve"> SUSTAINABILITY , Health care policy , Health care policy , Health promotion , Organizations , Chronic illnesses , Primary care , SUSTAINABILITY , Social services , SUSTAINABILITY , Financing , Infrastructure , EDUCATION , SUSTAINABILITY , Community health workers , Social services , Health care , SUSTAINABILITY , SUSTAINABILITY , Community participation , SUSTAINABILITY , SUSTAINABILITY , SUSTAINABILITY , Medicaid , Integration , Submerging , Financing , Community health care , SUSTAINABILITY , Medical personnel , INSURANCE , HUMANRESOURCES , BUSINESSLAW , HUMANRESOURCES , SUSTAINABILITY , Health services , Medicaid , Financing , Workers , Social services , Primary care , Primary care , Community , Social services , Medicaid , Health education , Workers , Integrated care , SUSTAINABILITY , Oregon , United States--US , Social</t>
  </si>
  <si>
    <t>2419131989</t>
  </si>
  <si>
    <t xml:space="preserve"> Meals on Wheels , American Hospital Association</t>
  </si>
  <si>
    <t xml:space="preserve"> 646-655</t>
  </si>
  <si>
    <t xml:space="preserve"> 646</t>
  </si>
  <si>
    <t xml:space="preserve"> SUSTAINABILITY , Medicare , SUSTAINABILITY , Health services , SUSTAINABILITY , Meals , Social services , Hospitals , Hospitals , Health care , SUSTAINABILITY , Cost analysis , Social services , Hospitals , Social factors , Meals , Variables , Meals , Inpatient care , Quality of care , EDUCATION , Hospitals , Health services , PSYCHOLOGY , Value , SUSTAINABILITY , Medicine , Social services , INSURANCE , Cross-sectional studies , INDUSTRY , United States--US , Social</t>
  </si>
  <si>
    <t>2646988355</t>
  </si>
  <si>
    <t xml:space="preserve"> Social Interventions Research and Evaluation Network, University of California San Francisco , Social Interventions Research and Evaluation Network and a research scientist in the Department of Family and Community Medicine, University of California San Francisco , Social Interventions Research and Evaluation Network and an associate professor in the Department of Family and Community Medicine, University of California San Francisco</t>
  </si>
  <si>
    <t xml:space="preserve"> Copyright The People to People Health Foundation, Inc., Project HOPE Apr 2020</t>
  </si>
  <si>
    <t xml:space="preserve"> Apr 2020</t>
  </si>
  <si>
    <t xml:space="preserve"> 662-669</t>
  </si>
  <si>
    <t>Apr 2020</t>
  </si>
  <si>
    <t xml:space="preserve"> 662</t>
  </si>
  <si>
    <t xml:space="preserve"> New technology , Community , Organizations , SUSTAINABILITY , Health care delivery , Program implementation , Questionnaires , SUSTAINABILITY , Platforms , Privacy , SUSTAINABILITY , Social services , Community , Interviews , Health care , Electronic health records , Health care , Organizations , Social programs , Social services , Health care , Privacy , Privacy , Indirect costs , Regulation , Health services , Committees , Coordination , Systems integration , Social services , Privacy , Adoption of innovations , PSYCHOLOGY , New technology , Coordination , Referrals , Medical screening , Medical referrals , Organizational effectiveness , Tests , Organizations , Privacy , Medical technology , Social programs , Health services , Community change , Referrals , Social services , Social conditions &amp; trends , Social conditions &amp; trends , Social conditions &amp; trends , Integrated care , Social</t>
  </si>
  <si>
    <t>2646986947</t>
  </si>
  <si>
    <t xml:space="preserve"> New York Community Trust</t>
  </si>
  <si>
    <t xml:space="preserve"> 718-719</t>
  </si>
  <si>
    <t xml:space="preserve"> 62211 General Medical and Surgical Hospitals , 62422 Community Housing Services , 62421 Community Food Services</t>
  </si>
  <si>
    <t xml:space="preserve"> 718</t>
  </si>
  <si>
    <t xml:space="preserve"> SUSTAINABILITY , SUSTAINABILITY , PSYCHOLOGY , INSURANCE , SUSTAINABILITY , Health care policy , PSYCHOLOGY , SUSTAINABILITY , EDUCATION , ECONOMICS , PSYCHOLOGY , Emergency medical care , Healthy food , Diabetes , SUSTAINABILITY , SUSTAINABILITY , Housing , Quality of life , SUSTAINABILITY , Health care , Medical treatment , Medicine , Health care industry , SUSTAINABILITY , Specialists , SUSTAINABILITY , Human services , Homeless people , Community centers , Social factors , Quality of life , Social services , Patients , Homeless people , Medical treatment , SUSTAINABILITY , Diabetes mellitus (non-insulin dependent) , Emergency medical services , SUSTAINABILITY , Childrens health , Neighborhoods , Food security , Type 2 diabetes mellitus , Housing , Emergency services , Social forces , Food security , Social services , Physicians , Housing , Neighborhoods , Quality of life , Social services , Health care , Partnerships , Specialists , Health services , Medical treatment , Medical personnel , Banking , Patients , Homeless people , Partnerships , Medicine , Homeless people , Health care management , Diabetes , Food security , Health care industry , Homeless people , Housing , Human services , Emergency services , Medicine , Health services , Quality of life , Specialists , Social services , ECONOMICS , SUSTAINABILITY , Audio recordings , South Carolina , United States--US , New York , California , Social</t>
  </si>
  <si>
    <t>2646986910</t>
  </si>
  <si>
    <t xml:space="preserve"> is an associate research professor in the Department of Health Policy and Management, Milken Institute School of Public Health, George Washington University, in Washington, D.C. , is a partner at Manatt Health, Manatt, Phelps &amp; Phillips, LLP, in Washington, D.C.</t>
  </si>
  <si>
    <t xml:space="preserve"> Department of Health &amp; Human Services</t>
  </si>
  <si>
    <t xml:space="preserve"> 670-678</t>
  </si>
  <si>
    <t xml:space="preserve"> 92313 Administration of Human Resource Programs (except Education, Public Health, and Veterans' Affairs Programs)</t>
  </si>
  <si>
    <t xml:space="preserve"> 670</t>
  </si>
  <si>
    <t xml:space="preserve"> PSYCHOLOGY , INSURANCE , Sustainability , Healthy food , Public health , Funding , BANKING , HUMANRESOURCES , SUSTAINABILITY , Initiatives , Health insurance , Housing , Policy making , Philanthropy , SUSTAINABILITY , Community , PSYCHOLOGY , SUSTAINABILITY , Infrastructure , Health care industry , Sustainability , Social factors , ACCTAX , SUSTAINABILITY , Coordination , Social services , PSYCHOLOGY , SUSTAINABILITY , Employment , Health insurance , PSYCHOLOGY , Food security , Funding , SUSTAINABILITY , SUSTAINABILITY , Public health , Community , Funding , Public health , Food security , PSYCHOLOGY , Streams , Food security , Infrastructure , Social services , Infrastructure , Housing , Public health , ECONOMICS , Social services , Employment , Philanthropy , Streams , Administrators , Partnerships , SUSTAINABILITY , Coordination , PSYCHOLOGY , ECONOMICS , PSYCHOLOGY , Policy making , Food security , Policy making , Housing , Health services , Employment , Health insurance , Community , Funding , Philanthropy , Social services , Public health , SUSTAINABILITY , Social</t>
  </si>
  <si>
    <t>2583948774</t>
  </si>
  <si>
    <t xml:space="preserve"> University of Calgary , University of Toronto , McGill University</t>
  </si>
  <si>
    <t xml:space="preserve"> Copyright Simmons College Spring 2020</t>
  </si>
  <si>
    <t xml:space="preserve"> Spring 2020</t>
  </si>
  <si>
    <t xml:space="preserve"> Boston</t>
  </si>
  <si>
    <t>Spring 2020</t>
  </si>
  <si>
    <t>Field Educator</t>
  </si>
  <si>
    <t xml:space="preserve"> n/a</t>
  </si>
  <si>
    <t xml:space="preserve"> EDUCATION , EDUCATION , PSYCHOLOGY , EDUCATION , Practice research , PSYCHOLOGY , PSYCHOLOGY , PSYCHOLOGY , Nonprofit organizations , ECONOMICS , EDUCATION , Labor market , Supervision , Teachers , Migrant workers , Well being , Role models , Social workers , Social services delivery , Work skills , Educational programs , Social work education , Social programs , Student attitudes , Canada , Undergraduate Students , Teaching Methods , Student Interests , Skill Development , Work Study Programs , Professional Education , Field Instruction , Research Methodology , Social Work , Caseworker Approach</t>
  </si>
  <si>
    <t>2512754529</t>
  </si>
  <si>
    <t xml:space="preserve"> United Way</t>
  </si>
  <si>
    <t xml:space="preserve"> 2020-04-01</t>
  </si>
  <si>
    <t xml:space="preserve"> 2019-10-14 (Submitted) , 2020-02-13 (Revised version received) , 2020-02-29 (Accepted) , 2020-04-01 (Published)</t>
  </si>
  <si>
    <t xml:space="preserve"> PSYCHOLOGY , Health disparities , PSYCHOLOGY , Public health , Trends , Health surveys , Secondary schools , PSYCHOLOGY , PSYCHOLOGY , Health insurance , PSYCHOLOGY , Ethnicity , Internet , Disadvantaged , Consent , PSYCHOLOGY , Communication channels , Feasibility , Recruitment , Minority &amp; ethnic groups , Low income groups , Cancer , Medical research , Health education , Adults , Communication , Medical research , Polls &amp; surveys , Race , Medical screening , Health information , Service industries , PSYCHOLOGY , PSYCHOLOGY , Demography , Websites , Health planning , Health research , Disadvantaged , Racial differences , Telephone communications , Websites , Internet , Health services , Recruitment , Polls &amp; surveys , Service industries , Health insurance , Cancer , Telephones , Social services , Public health , Communication , Text messaging , Email , Email , Cross-sectional studies , Cross-sectional studies , Atlanta Georgia , United States--US</t>
  </si>
  <si>
    <t>2391181736</t>
  </si>
  <si>
    <t xml:space="preserve"> National University of Singapore, Singapore , National University of Singapore, Singapore , Norwegian University of Science and Technology (NTNU), Norway , National University Hospital, Singapore</t>
  </si>
  <si>
    <t xml:space="preserve"> © The Author(s) 2019</t>
  </si>
  <si>
    <t>1362-3613</t>
  </si>
  <si>
    <t xml:space="preserve"> 591-604</t>
  </si>
  <si>
    <t>Autism</t>
  </si>
  <si>
    <t xml:space="preserve"> 591</t>
  </si>
  <si>
    <t xml:space="preserve"> PSYCHOLOGY , Social support , Parental stress , Unemployment , Health care , Databases , Cultural values , Autistic children , Parents &amp; parenting , Coping strategies , PSYCHOLOGY , Religious beliefs , Immigrants , Caregivers , Divorce , Community mental health services , Environmental aspects , Caregivers , Social services , Literature reviews , PSYCHOLOGY , Caregiver burden , Mental health services , Literature reviews , Needs , Autism , Databases , Environmental aspects , Social support , Asian cultural groups , Unemployment , Children , Caregivers , Social services , Verstehen , Immigrants , Cultural values , Religious beliefs , Parents &amp; parenting , PSYCHOLOGY , PSYCHOLOGY , PSYCHOLOGY , Coping strategies , Meta-analysis , SUSTAINABILITY , SUSTAINABILITY , SUSTAINABILITY , SUSTAINABILITY , Social</t>
  </si>
  <si>
    <t>2388007601</t>
  </si>
  <si>
    <t xml:space="preserve"> RAND Health Care, RAND Corporation, Arlington, VA , RAND Health Care, RAND Corporation, Arlington, VA , RAND Health Care, RAND Corporation, Santa Monica, CA , RAND Health Care, RAND Corporation, Santa Monica, CA , RAND Health Care, RAND Corporation, Arlington, VA</t>
  </si>
  <si>
    <t xml:space="preserve"> Copyright American Public Health Association Apr 2020</t>
  </si>
  <si>
    <t xml:space="preserve"> 567-573</t>
  </si>
  <si>
    <t xml:space="preserve"> 62421 Community Food Services</t>
  </si>
  <si>
    <t xml:space="preserve"> 567</t>
  </si>
  <si>
    <t xml:space="preserve"> SUSTAINABILITY , Public health , Quality of care , Community involvement , SUSTAINABILITY , Regression analysis , Regression models , Public health , SUSTAINABILITY , Cancer , Nutrition , PSYCHOLOGY , PSYCHOLOGY , Health facilities , SUSTAINABILITY , Nutrition , Food , Quality , Onsite , Aggression , Housing , Public health , Health care industry , SUSTAINABILITY , Social services , Health care , PSYCHOLOGY , Community centers , Health services , Housing , SUSTAINABILITY , SUSTAINABILITY , Community participation , Colorectal carcinoma , SUSTAINABILITY , Colorectal carcinoma , Systematic review , PSYCHOLOGY , SUSTAINABILITY , Health care facilities , Social services delivery , States , Cancer screening , Referrals , Community involvement , Help seeking behavior , Needs , Health care industry , Housing , Social services delivery , States , Community organizations , Health services , Cancer , Public health , Nutrition , Medical screening , PSYCHOLOGY , ECONOMICS , Medical screening , United States--US , Washington DC , Social</t>
  </si>
  <si>
    <t>2239441775</t>
  </si>
  <si>
    <t xml:space="preserve"> Hebrew University of Jerusalem, Paul Baerwald School of Social Work and Social Welfare, Jerusalem, Israel (GRID:grid.9619.7) (ISNI:0000 0004 1937 0538) , Hebrew University of Jerusalem, Paul Baerwald School of Social Work and Social Welfare, Jerusalem, Israel (GRID:grid.9619.7) (ISNI:0000 0004 1937 0538)</t>
  </si>
  <si>
    <t xml:space="preserve"> VOLUNTAS: International Journal of Voluntary and Nonprofit Organizations is a copyright of Springer, (2019). All Rights Reserved.</t>
  </si>
  <si>
    <t xml:space="preserve"> 2019-06-13</t>
  </si>
  <si>
    <t xml:space="preserve"> 286-300</t>
  </si>
  <si>
    <t xml:space="preserve"> 2019-05-31 (Registration)</t>
  </si>
  <si>
    <t xml:space="preserve"> 286</t>
  </si>
  <si>
    <t xml:space="preserve"> Social services , PSYCHOLOGY , Collaboration , Cultural values , Resistance , Resistance , Social services , Partnerships , Institutionalization , SUSTAINABILITY , Objectives , Objectives</t>
  </si>
  <si>
    <t>2053773975</t>
  </si>
  <si>
    <t xml:space="preserve"> University of Lodz, Department of Rural and Urban Sociology, Faculty of Economics and Sociology, Lodz, Poland (GRID:grid.10789.37) (ISNI:0000 0000 9730 2769) , University of Lodz, Department of Educational Studies, Faculty of Educational Sciences, Lodz, Poland (GRID:grid.10789.37) (ISNI:0000 0000 9730 2769)</t>
  </si>
  <si>
    <t xml:space="preserve"> VOLUNTAS: International Journal of Voluntary and Nonprofit Organizations is a copyright of Springer, (2018). All Rights Reserved. This work is published under http://creativecommons.org/licenses/by/4.0/ (the “License”). Notwithstanding the ProQuest Terms and Conditions, you may use this content in accordance with the terms of the License.</t>
  </si>
  <si>
    <t xml:space="preserve"> 2018-06-12</t>
  </si>
  <si>
    <t xml:space="preserve"> 345-358</t>
  </si>
  <si>
    <t xml:space="preserve"> 2018-05-07 (Registration)</t>
  </si>
  <si>
    <t xml:space="preserve"> Postcommunist societies , Governance , Social services , PSYCHOLOGY , Higher education , Collaboration , Socialism , Locus of control , Rural areas , Postcommunist societies , Rural communities , Regression analysis , Governance , Social services , Locus of control , Nongovernmental organizations--NGOs , Leaders , Nongovernmental organizations--NGOs , Rural schools , Poland</t>
  </si>
  <si>
    <t>2561927207</t>
  </si>
  <si>
    <t xml:space="preserve"> Graduate College of Social Work, University of Houston, Houston, Texas, USA , Graduate College of Social Work, University of Houston, Houston, Texas, USA , School of Social Work, Tulane University, New Orleans, Louisiana, USA</t>
  </si>
  <si>
    <t xml:space="preserve"> © 2018 Taylor &amp; Francis</t>
  </si>
  <si>
    <t xml:space="preserve"> Mar 2020</t>
  </si>
  <si>
    <t>1533-2985</t>
  </si>
  <si>
    <t xml:space="preserve"> 121-148</t>
  </si>
  <si>
    <t>Mar 2020</t>
  </si>
  <si>
    <t>Social Work in Mental Health</t>
  </si>
  <si>
    <t xml:space="preserve"> Mental health services , Integrated delivery systems , Simulation , Self-efficacy , Interviews , Social services , Teaching , Patients , Training , Technology , Mental disorders</t>
  </si>
  <si>
    <t>2368696004</t>
  </si>
  <si>
    <t xml:space="preserve"> Copyright Johns Hopkins University Press Feb 2020</t>
  </si>
  <si>
    <t xml:space="preserve"> 2020-02-07</t>
  </si>
  <si>
    <t xml:space="preserve"> Feb 2020</t>
  </si>
  <si>
    <t xml:space="preserve"> 382-397</t>
  </si>
  <si>
    <t>Feb 2020</t>
  </si>
  <si>
    <t xml:space="preserve"> 382</t>
  </si>
  <si>
    <t xml:space="preserve"> SUSTAINABILITY , Clinics , Social services , Clinics , Patients , Community resources , Social factors , Polls &amp; surveys , SUSTAINABILITY , Social services , Medical screening , SUSTAINABILITY , SUSTAINABILITY , BUSINESSLAW , PSYCHOLOGY , Medical screening , Clinics , Tests , Social services , Patients , United States--US , North Carolina , Social</t>
  </si>
  <si>
    <t>2359361644</t>
  </si>
  <si>
    <t xml:space="preserve"> Uppsala University</t>
  </si>
  <si>
    <t xml:space="preserve"> © 2020 Högberg et al. This is an open access article distributed under the terms of the Creative Commons Attribution License: http://creativecommons.org/licenses/by/4.0/ (the “License”), which permits unrestricted use, distribution, and reproduction in any medium, provided the original author and source are credited. Notwithstanding the ProQuest Terms and Conditions, you may use this content in accordance with the terms of the License.</t>
  </si>
  <si>
    <t xml:space="preserve"> 2019-04-25 (Received) , 2020-01-27 (Accepted) , 2020-02-20 (Published)</t>
  </si>
  <si>
    <t xml:space="preserve"> e0228911</t>
  </si>
  <si>
    <t xml:space="preserve"> PSYCHOLOGY , Legislation , SUSTAINABILITY , SUSTAINABILITY , Infants , Service restoration , SUSTAINABILITY , Pediatrics , Trauma , Content analysis , PSYCHOLOGY , PSYCHOLOGY , Convictions , SUSTAINABILITY , Anxiety , PSYCHOLOGY , Infants , System failures , Legislation , Children , Emotions , Infants , Qualitative analysis , Parents , SUSTAINABILITY , PSYCHOLOGY , Children , Social services , Health care , Studies , Anxiety , SUSTAINABILITY , SUSTAINABILITY , PSYCHOLOGY , Emotions , PSYCHOLOGY , PSYCHOLOGY , Traumatic brain injury , PSYCHOLOGY , PSYCHOLOGY , SUSTAINABILITY , Health care , Content analysis , Physicians , Allegations , Help seeking behavior , Resistance , Child welfare , Maternal and infant welfare , Infants , Pediatrics , Children , Protection , Data collection , Families &amp; family life , Shock , Health services , Child abuse &amp; neglect , Social development , Judiciary , Legislation , Child custody , Trauma , Emotions , Alienation , Stress , Social services , Physicians , Parents &amp; parenting , PSYCHOLOGY , Child abuse &amp; neglect , Post traumatic stress disorder , SUSTAINABILITY , SUSTAINABILITY , Sweden , Social</t>
  </si>
  <si>
    <t>2352150757</t>
  </si>
  <si>
    <t xml:space="preserve"> research scientist at the Dartmouth Institute for Health Policy and Clinical Practice, Geisel School of Medicine at Dartmouth, in Lebanon, New Hampshire , professor of health policy and management, director of the California Initiative for Health Equity and Action, and codirector of the Center for Healthcare Organizational and Innovation Research, at the School of Public Health, University of California Berkeley , associate professor of health policy and management at the Gillings School of Global Public Health, University of North Carolina at Chapel Hill</t>
  </si>
  <si>
    <t xml:space="preserve"> Copyright The People to People Health Foundation, Inc., Project HOPE Feb 2020</t>
  </si>
  <si>
    <t xml:space="preserve"> 199-206</t>
  </si>
  <si>
    <t xml:space="preserve"> 62111 Offices of Physicians</t>
  </si>
  <si>
    <t xml:space="preserve"> Motivation , Transportation , Health care policy , Organizations , Patients , Return on investment , Return on investment , Computer networks , Data quality , SUSTAINABILITY , Motivation , Food , Quality , Interviews , Housing , PSYCHOLOGY , Regional development , Patients , Qualitative analysis , Health care industry , Social services , Health care , Partnerships , Health services , Meetings , Accountability , Social services , Patients , Patients , PSYCHOLOGY , Funding , SUSTAINABILITY , SUSTAINABILITY , HUMANRESOURCES , SUSTAINABILITY , INSURANCE , Healthy food , Health status , Housing , Flying , Motivation , Innovations , Social factors , Networking , Social services , Clinical outcomes , Medical personnel , Partnerships , Community-based programs , Needs , Health care industry , Housing , Medicine , Community organizations , Health services , Funding , Sustainable development , Social services , Patients , Health care expenditures , Return on investment , SUSTAINABILITY , SUSTAINABILITY , Social</t>
  </si>
  <si>
    <t>2344142152</t>
  </si>
  <si>
    <t xml:space="preserve"> School of Public Health, Université de Montréal, Montreal, Québec, Canada; Institut national d’excellence en santé et services sociaux, Montreal, Québec, Canada; Center of Excellence on Partnership with Patients and the Public, Montreal, Québec, Canada; Centre hospitalier universitaire l’université de Montréal research center (CRCHUM), Montreal, Québec, Canada , Faculty of Medicine, Montreal, Québec, Canada , School of Public Health, Université de Montréal, Montreal, Québec, Canada; Institut national d’excellence en santé et services sociaux, Montreal, Québec, Canada , School of Public Health, Université de Montréal, Montreal, Québec, Canada , School of Public Health, Université de Montréal, Montreal, Québec, Canada , School of Public Health, Université de Montréal, Montreal, Québec, Canada , Center of Excellence on Partnership with Patients and the Public, Montreal, Québec, Canada , Center of Excellence on Partnership with Patients and the Public, Montreal, Québec, Canada , McGill University, Montreal, Québec, Canada , School of Public Health, Université de Montréal, Montreal, Québec, Canada , School of Public Health, Université de Montréal, Montreal, Québec, Canada , Institut national d’excellence en santé et services sociaux, Montreal, Québec, Canada , Institut national d’excellence en santé et services sociaux, Montreal, Québec, Canada</t>
  </si>
  <si>
    <t xml:space="preserve"> © 2020. This work is published under http://creativecommons.org/licenses/by/4.0/ (the “License”).  Notwithstanding the ProQuest Terms and Conditions, you may use this content in accordance with the terms of the License.</t>
  </si>
  <si>
    <t xml:space="preserve"> 2019-11-05</t>
  </si>
  <si>
    <t xml:space="preserve"> 182-192</t>
  </si>
  <si>
    <t xml:space="preserve"> 2019-06-18 (manuscriptReceived) , 2019-08-29 (manuscriptRevised) , 2019-10-03 (manuscriptAccepted) , 2019-11-05 (publishedOnlineEarlyUnpaginated) , 2020-01-24 (publishedOnlineFinalForm)</t>
  </si>
  <si>
    <t xml:space="preserve"> 182</t>
  </si>
  <si>
    <t xml:space="preserve"> SUSTAINABILITY , PSYCHOLOGY , Health , Patients , Questionnaires , SUSTAINABILITY , Best practice , Teams , Medical technology , SUSTAINABILITY , Social services , Literature reviews , Patients , SUSTAINABILITY , Health care , Medical literature , Literature reviews , Technology assessment , Cardiac arrhythmia , Construction , Social services , Participation , PSYCHOLOGY , Meetings , Literature reviews , Medical equipment , Committees , SUSTAINABILITY , Patient participation , Medical personnel , Literature reviews , Clinical decision making , Medical personnel , Training , SUSTAINABILITY , Committees , Teams , Literature reviews , Health services , Technology assessment , Medicine , Social services , Medical technology , Patients , Technology assessment , Social</t>
  </si>
  <si>
    <t>2720972805</t>
  </si>
  <si>
    <t xml:space="preserve"> Copyright Semmelweis University Faculty of Health and Public Service, Institute of Mental Health 2020</t>
  </si>
  <si>
    <t xml:space="preserve"> 2020-06-15</t>
  </si>
  <si>
    <t>1788-4934</t>
  </si>
  <si>
    <t xml:space="preserve"> German , English</t>
  </si>
  <si>
    <t xml:space="preserve"> German</t>
  </si>
  <si>
    <t xml:space="preserve"> 38-55</t>
  </si>
  <si>
    <t xml:space="preserve"> Budapest</t>
  </si>
  <si>
    <t>European Journal of Mental Health</t>
  </si>
  <si>
    <t xml:space="preserve"> 2019-08-11 (Received) , 2020-03-01 (Accepted)</t>
  </si>
  <si>
    <t xml:space="preserve"> 38</t>
  </si>
  <si>
    <t xml:space="preserve"> Aging , Day care , PSYCHOLOGY , Women , Questionnaires , Retirees , Questionnaires , Older people , Information technology , PSYCHOLOGY , Social services , Principal components analysis , Access , Variables , Well being , Questionnaires , Older people , Social services , Retirement , Aging , PSYCHOLOGY , Widowhood , Communications technology</t>
  </si>
  <si>
    <t>2664049406</t>
  </si>
  <si>
    <t xml:space="preserve"> Faculty of Dentistry, Université de Montréal, Montréal, Québec, Canada , School of Social Work, Université de Sherbrooke, Sherbrooke, Québec, Canada , Faculty of Dentistry, Université de Montréal, Montréal, Québec, Canada , Faculty of Dentistry, McGill University, Montréal, Québec, Canada , Faculty of Dentistry, McGill University, Montréal, Québec, Canada , Public-Health Department, Cree Board of Health and Social Services of James Bay, Mistissini, Québec, Canada , Faculty of Dentistry, McGill University, Montréal, Québec, Canada</t>
  </si>
  <si>
    <t xml:space="preserve"> © 2020 Author(s) (or their employer(s)) 2020. Re-use permitted under CC BY-NC. No commercial re-use. See rights and permissions. Published by BMJ. http://creativecommons.org/licenses/by-nc/4.0/ This is an open access article distributed in accordance with the Creative Commons Attribution Non Commercial (CC BY-NC 4.0) license, which permits others to distribute, remix, adapt, build upon this work non-commercially, and license their derivative works on different terms, provided the original work is properly cited, appropriate credit is given, any changes made indicated, and the use is non-commercial. See:  http://creativecommons.org/licenses/by-nc/4.0/ . Notwithstanding the ProQuest Terms and Conditions, you may use this content in accordance with the terms of the License.</t>
  </si>
  <si>
    <t xml:space="preserve"> 2020-06-28</t>
  </si>
  <si>
    <t xml:space="preserve"> 2020-02-29 (Received) , 2020-05-20 (Revised) , 2020-05-21 (Accepted)</t>
  </si>
  <si>
    <t xml:space="preserve"> e038164</t>
  </si>
  <si>
    <t xml:space="preserve"> PSYCHOLOGY , Oral hygiene , Planning , OPERATIONS , Medical research , Meetings , PSYCHOLOGY , Primary care , Integrated delivery systems , Data collection , Data analysis , PSYCHOLOGY , Qualitative research , Health services , PSYCHOLOGY , Health services , Organizational structure , Health care industry , Health research , Dreams , Community , Social services , Primary care , Health needs , INDUSTRY , Canada , Quebec Canada</t>
  </si>
  <si>
    <t>2635372667</t>
  </si>
  <si>
    <t xml:space="preserve"> School of Population Health, University of New South Wales Sydney, Samuels Building, Kensington, NSW 2033, Australia; &lt;email&gt;rebecca.ivers@unsw.edu.au&lt;/email&gt;;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Ngarruwan Ngadju: First Peoples Health and Wellbeing Research Centre, University of Wollongong, Wollongong, NSW 2522, Australia; &lt;email&gt;kclapham@uow.edu.au&lt;/email&gt; (K.C.); &lt;email&gt;marlenel@uow.edu.au&lt;/email&gt; (M.L.) ,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College of Medicine and Public Health, Flinders University, Bedford Park, SA 5042, Australia , Waminda South Coast Women’s Health and Welfare Aboriginal Corporation, Nowra, NSW 2541, Australia; &lt;email&gt;Faye@waminda.org.au&lt;/email&gt; (F.W.); &lt;email&gt;CleoneWellington@waminda.org.au&lt;/email&gt; (C.W.); &lt;email&gt;HayleyLongbottom@waminda.org.au&lt;/email&gt; (H.L.) , Waminda South Coast Women’s Health and Welfare Aboriginal Corporation, Nowra, NSW 2541, Australia; &lt;email&gt;Faye@waminda.org.au&lt;/email&gt; (F.W.); &lt;email&gt;CleoneWellington@waminda.org.au&lt;/email&gt; (C.W.); &lt;email&gt;HayleyLongbottom@waminda.org.au&lt;/email&gt; (H.L.) , Waminda South Coast Women’s Health and Welfare Aboriginal Corporation, Nowra, NSW 2541, Australia; &lt;email&gt;Faye@waminda.org.au&lt;/email&gt; (F.W.); &lt;email&gt;CleoneWellington@waminda.org.au&lt;/email&gt; (C.W.); &lt;email&gt;HayleyLongbottom@waminda.org.au&lt;/email&gt; (H.L.) ,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 Ngarruwan Ngadju: First Peoples Health and Wellbeing Research Centre, University of Wollongong, Wollongong, NSW 2522, Australia; &lt;email&gt;kclapham@uow.edu.au&lt;/email&gt; (K.C.); &lt;email&gt;marlenel@uow.edu.au&lt;/email&gt; (M.L.) , School of Population Health, University of New South Wales Sydney, Samuels Building, Kensington, NSW 2033, Australia; &lt;email&gt;rebecca.ivers@unsw.edu.au&lt;/email&gt;;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 The George Institute for Global Health, University of New South Wales Sydney, Newtown, NSW 2042, Australia; &lt;email&gt;tmackean@georgeinstitute.org.au&lt;/email&gt; (T.M.); &lt;email&gt;jcoombes@georgeinstitute.org.au&lt;/email&gt; (J.C.); &lt;email&gt;kbennett-brook@georgeinstitute.org.au&lt;/email&gt; (K.B.-B.); &lt;email&gt;mhackett@georgeinstitute.org.au&lt;/email&gt; (M.H.) , Ngarruwan Ngadju: First Peoples Health and Wellbeing Research Centre, University of Wollongong, Wollongong, NSW 2522, Australia; &lt;email&gt;kclapham@uow.edu.au&lt;/email&gt; (K.C.); &lt;email&gt;marlenel@uow.edu.au&lt;/email&gt; (M.L.)</t>
  </si>
  <si>
    <t xml:space="preserve"> © 2020 by the authors. 
Licensee MDPI, Basel, Switzerland. This article is an open access article distributed under the terms and conditions of the Creative Commons Attribution (CC BY) license (http://creativecommons.org/licenses/by/4.0/).
 Notwithstanding the ProQuest Terms and Conditions, you may use this content in accordance with the terms of the License.</t>
  </si>
  <si>
    <t xml:space="preserve"> 2020-10-09</t>
  </si>
  <si>
    <t xml:space="preserve"> 2020-08-28 (Received) , 2020-10-08 (Accepted)</t>
  </si>
  <si>
    <t xml:space="preserve"> 7363</t>
  </si>
  <si>
    <t xml:space="preserve"> Research , Colonization , Racism , Trauma , Discrimination , PSYCHOLOGY , Violence , Complex systems , Health services , Complexity theory , Social services , Aggression , Case studies , Case studies , Colonization , PSYCHOLOGY , PSYCHOLOGY , Social services , Partnerships , Research methods , PSYCHOLOGY , HUMANRESOURCES , Primary care , Complexity , Health services , Social systems , Health services , Collaboration , Racism , Case studies , Decolonization , Trauma , Interviews , Workforce , Social services , Colonization , Interorganizational networks , Womens health , Australia</t>
  </si>
  <si>
    <t>2583613290</t>
  </si>
  <si>
    <t xml:space="preserve"> School of Social Sciences, African Centre for Migration and Society, University of the Witwatersrand , School of Arts, Dept of Media &amp; Cultural Studies,University of KwaZulu-Natal , School of Human and Community Development, , University of the Witwatersrand , Social Work Dept, University of the Witwatersrand , School of Applied Human Sciences, Discipline of Psychology,University of KwaZulu-Natal</t>
  </si>
  <si>
    <t xml:space="preserve"> Copyright School of Social Work 2020</t>
  </si>
  <si>
    <t>1012-1080</t>
  </si>
  <si>
    <t xml:space="preserve"> 31-64</t>
  </si>
  <si>
    <t xml:space="preserve"> Harare</t>
  </si>
  <si>
    <t>Journal of Social Development in Africa</t>
  </si>
  <si>
    <t xml:space="preserve"> 31</t>
  </si>
  <si>
    <t xml:space="preserve"> Intervention , Inner city , Intervention , Food , HUMANRESOURCES , Counseling , Migrants , Informal economy , Social workers , Survival strategies , Support services , Vulnerability , Resilience , Strategies , COVID-19 , Migrant workers , Financial support , Vulnerability , Low income groups , COVID-19 , ECONOMICS , Remittances , Resilience , Migration , Coronaviruses , Population , Payments , Transnationalism , Financial support , Informal economy , COVID-19 , Social services , Grants , Social support , Challenges , Migration , Social support , Pandemics , Social workers , Social services , ECONOMICS , Cities , INDUSTRY , Friendship , Support services , Africa , United States--US , South Africa , Kenya , China , Ivory Coast , India</t>
  </si>
  <si>
    <t>2560094223</t>
  </si>
  <si>
    <t xml:space="preserve"> © 2020. This work is licensed under https://creativecommons.org/licenses/by-nc/4.0/  (the “License”).  Notwithstanding the ProQuest Terms and Conditions, you may use this content in accordance with the terms of the License.</t>
  </si>
  <si>
    <t xml:space="preserve"> 2020-04-10</t>
  </si>
  <si>
    <t>2560-8320</t>
  </si>
  <si>
    <t xml:space="preserve"> Calgary</t>
  </si>
  <si>
    <t>The School of Public Policy Publications (SPPP)</t>
  </si>
  <si>
    <t xml:space="preserve"> 2020-03-18 (Issued) , 2019-07-10 (Submitted) , 2020-04-10 (Created) , 2020-04-11 (Modified)</t>
  </si>
  <si>
    <t xml:space="preserve"> Public policy , Environmental policy , Knowledge utilization , Academic staff , Health status , Policy making , Social services delivery , Policy making , Decision making , Health services , Leadership , Challenges , Public policy , Commercialization , Interviews , Development policy , Innovations , Economic development , PSYCHOLOGY , Decision making , Health services , Respondents , Coordination , Interdisciplinary aspects , Economic development , Governance , Governance , Commercialization , Social services delivery , Coordination , Government purchasing , Research funding , Government purchasing , Research funding , Policy making , Leadership , Social services delivery , Commercialization , Health services , Innovations , Executives , Governance , Research funding , Interviews , Decision making , Public health , Public policy , Economic development , Software , Software , Ecosystems , Ecosystems , Ecosystems , SUSTAINABILITY , SUSTAINABILITY , SUSTAINABILITY , SUSTAINABILITY , SUSTAINABILITY , SUSTAINABILITY , SUSTAINABILITY , Canada , Economic , Social</t>
  </si>
  <si>
    <t>2471149487</t>
  </si>
  <si>
    <t xml:space="preserve"> Rambam Health Care Campus</t>
  </si>
  <si>
    <t xml:space="preserve"> © 2020. This work is licensed under http://creativecommons.org/licenses/by/4.0/  (the “License”).  Notwithstanding the ProQuest Terms and Conditions, you may use this content in accordance with the terms of the License.</t>
  </si>
  <si>
    <t xml:space="preserve"> 2020-11-24</t>
  </si>
  <si>
    <t xml:space="preserve"> 1-6</t>
  </si>
  <si>
    <t>Israel Journal of Health Policy Research</t>
  </si>
  <si>
    <t xml:space="preserve"> Hemodialysis , INSURANCE , Neurosurgery , Bone surgery , Health care policy , Neurosurgery , Patients , SUSTAINABILITY , Internal medicine , Rehabilitation , SUSTAINABILITY , SUSTAINABILITY , Hospitalization , Patients , Hospitals , Health care facilities , Neurology , Social services , Hospitals , Occupancy , PSYCHOLOGY , PSYCHOLOGY , Patients , Orthopedics , PSYCHOLOGY , Hospitals , Neurology , Teaching , Health services , Discharge , Health maintenance organizations--HMOs , Medicine , Social services , Long term health care , Hospital wards , Patients , Long term health care , Teaching , Hospitals , Health maintenance organizations--HMOs , Data , SUSTAINABILITY , Coordination , Social services , Patients , Reorganization , SUSTAINABILITY , Canada , Israel , Social</t>
  </si>
  <si>
    <t>2470050888</t>
  </si>
  <si>
    <t xml:space="preserve"> Department of Anthropology, Geography &amp; Ethnic Studies, California State University Stanislaus, Turlock, CA 95382, USA , Department of Anthropology, University of South Florida, Tampa, FL 33620, USA; &lt;email&gt;hcastaneda@usf.edu&lt;/email&gt;</t>
  </si>
  <si>
    <t xml:space="preserve"> © 2020 by the authors. 
&lt;license-p&gt;Licensee MDPI, Basel, Switzerland. This article is an open access article distributed under the terms and conditions of the Creative Commons Attribution (CC BY) license (http://creativecommons.org/licenses/by/4.0/). Notwithstanding the ProQuest Terms and Conditions, you may use this content in accordance with the terms of the License.</t>
  </si>
  <si>
    <t xml:space="preserve"> 2020-12-10</t>
  </si>
  <si>
    <t xml:space="preserve"> 2020-11-06 (Received) , 2020-12-09 (Accepted)</t>
  </si>
  <si>
    <t xml:space="preserve"> 9223</t>
  </si>
  <si>
    <t xml:space="preserve"> Rural populations , Ethnography , Workers , Rural communities , Rural areas , PSYCHOLOGY , Data analysis , PSYCHOLOGY , COVID-19 , Social services , Interviews , PSYCHOLOGY , Rural populations , COVID-19 , Qualitative analysis , EDUCATION , Rural areas , Social services , Minority &amp; ethnic groups , Populations , Education , Pandemics , Medical research , Data collection , PSYCHOLOGY , Rural areas , Education , Coronaviruses , Health services , Health disparities , COVID-19 , Policy making , Advocacy , Rural areas , Inequality , Workers , Caregiving , Health education , Health care access , Social services , Rural communities , Rural schools , Indiana , Texas , United States--US</t>
  </si>
  <si>
    <t>2468439444</t>
  </si>
  <si>
    <t xml:space="preserve"> © 2020. This work is licensed under http://creativecommons.org/licenses/by/3.0/  (the “License”).  Notwithstanding the ProQuest Terms and Conditions, you may use this content in accordance with the terms of the License.</t>
  </si>
  <si>
    <t xml:space="preserve"> 2020-12-04</t>
  </si>
  <si>
    <t xml:space="preserve"> 2020-10-24 (Received) , 2020-11-27 (Revised) , 2020-12-02 (Accepted) , 2020-12-04 (Published)</t>
  </si>
  <si>
    <t xml:space="preserve"> 9070</t>
  </si>
  <si>
    <t xml:space="preserve"> Young adults , HUMANRESOURCES , Autonomy , HUMANRESOURCES , Time management , Social services , Social services , Autonomy , Human ecology , Leisure , Youth , Life transitions , Time use , Social services delivery , Autonomy , Educational systems , Software</t>
  </si>
  <si>
    <t>2465168879</t>
  </si>
  <si>
    <t xml:space="preserve"> 2020-10-21 (Received) , 2020-11-15 (Revised) , 2020-11-23 (Accepted) , 2020-11-24 (Published)</t>
  </si>
  <si>
    <t xml:space="preserve"> 8739</t>
  </si>
  <si>
    <t xml:space="preserve"> Social organization , PSYCHOLOGY , Gender , Social networks , Democratization , SUSTAINABILITY , Social services , PSYCHOLOGY , PSYCHOLOGY , PSYCHOLOGY , PSYCHOLOGY , SUSTAINABILITY , Autonomy , PSYCHOLOGY , PSYCHOLOGY , SUSTAINABILITY , PSYCHOLOGY , Aging , Social structure , SUSTAINABILITY , Families &amp; family life , Qualitative research , Loneliness , Autonomy , Older people , Social interest , Aging , Social networks , Social services , Spain , Europe , Bourdieu, Pierre (1930-2002)</t>
  </si>
  <si>
    <t>2463689511</t>
  </si>
  <si>
    <t xml:space="preserve"> 2020-11-19</t>
  </si>
  <si>
    <t xml:space="preserve"> 2020-10-12 (Received) , 2020-11-14 (Revised) , 2020-11-16 (Accepted) , 2020-11-19 (Published)</t>
  </si>
  <si>
    <t xml:space="preserve"> 8614</t>
  </si>
  <si>
    <t xml:space="preserve"> Population , PSYCHOLOGY , ECONOMICS , Regression analysis , Investigations , Life span , Emissions , Birth , Globalization , ECONOMICS , ECONOMICS , ECONOMICS , Social services , Expenditures , Globalization , ECONOMICS , Life span , Budgets , Environmental protection , PSYCHOLOGY , Environmental protection , Environmental protection , Social services , PSYCHOLOGY , Variables , Public health , Life expectancy , Impact analysis , ECONOMICS , ECONOMICS , Coronaviruses , Public participation , Composition , Lifestyles , Government spending , Socioeconomic factors , Life expectancy , Socioeconomic factors , Educational attainment , Welfare state , Globalization , Health services , Environmental protection , Health care expenditures , OPERATIONS , Health status , Gross Domestic Product--GDP , Social services , Public health , ECONOMICS</t>
  </si>
  <si>
    <t>2462667050</t>
  </si>
  <si>
    <t xml:space="preserve"> 2020-11-16</t>
  </si>
  <si>
    <t xml:space="preserve"> 2020-09-25 (Received) , 2020-11-11 (Revised) , 2020-11-13 (Accepted) , 2020-11-16 (Published)</t>
  </si>
  <si>
    <t xml:space="preserve"> 8480</t>
  </si>
  <si>
    <t xml:space="preserve"> Research , PSYCHOLOGY , PSYCHOLOGY , PSYCHOLOGY , PSYCHOLOGY , Indigenous peoples , Indigenous peoples , Social services , OPERATIONS , PSYCHOLOGY , PSYCHOLOGY , Social services , Quality control , PSYCHOLOGY , Alcohol , PSYCHOLOGY , Indigenous peoples , Health services , PSYCHOLOGY , Security , Prenatal care , Families &amp; family life , Health services , Training , Social security , Indigenous peoples , Standards , Social services , Aboriginal Australians , Western Australia Australia , Australia</t>
  </si>
  <si>
    <t>2458970762</t>
  </si>
  <si>
    <t xml:space="preserve"> Department of Social Sciences, Law and Administration Faculty, University of Technology and Humanities in Radom</t>
  </si>
  <si>
    <t xml:space="preserve"> Copyright Alexandru Ioan Cuza University Press, Department of Sociology and Social Work 2020</t>
  </si>
  <si>
    <t>2065-3131</t>
  </si>
  <si>
    <t xml:space="preserve"> English , French , Romanian</t>
  </si>
  <si>
    <t>Universitatea "Alexandru Ioan Cuza" din Iasi. Sectiunea Sociologie si Asistenta Sociala. Analele Stiintifice</t>
  </si>
  <si>
    <t xml:space="preserve"> 67</t>
  </si>
  <si>
    <t xml:space="preserve"> Victims , Victims , Unemployed people , Beneficiaries , Domestic violence , Social development , Domestic violence , Households , Refugees , Workplaces , Welfare benefits , Older people , Social services , Households , Social services , Service industries , Social services , 21st century , 21st century , Addictions , Domestic violence</t>
  </si>
  <si>
    <t>2440949500</t>
  </si>
  <si>
    <t xml:space="preserve">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 ,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 ,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 ,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 ,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 , Department of Nursing, University of Girona, 17003 Girona, Spain; &lt;email&gt;sandra.gelabert@udg.edu&lt;/email&gt; , Health and Healthcare Research Group, Department of Nursing, University of Girona, 17003 Girona, Spain; &lt;email&gt;cristina.bosch@udg.edu&lt;/email&gt; (C.B.-F.); &lt;email&gt;david.ballester@udg.edu&lt;/email&gt; (D.B.-F.); &lt;email&gt;carme.bertran@udg.edu&lt;/email&gt; (C.B.-N.); &lt;email&gt;anna.bonmati@udg.edu&lt;/email&gt; (A.B.-T.); &lt;email&gt;dolors.juvinya@udg.edu&lt;/email&gt; (D.J.-C.)</t>
  </si>
  <si>
    <t xml:space="preserve"> 2020-09-04</t>
  </si>
  <si>
    <t xml:space="preserve"> 2020-07-30 (Received) , 2020-09-03 (Accepted)</t>
  </si>
  <si>
    <t xml:space="preserve"> 6451</t>
  </si>
  <si>
    <t xml:space="preserve"> Research , Mental health services , Population , PSYCHOLOGY , Mental health , Autonomy , Older people , Autonomy , Health behavior , PSYCHOLOGY , Geriatrics , Social services , Home environment , Aging , Quality , Aging , Older people , Social organization , Well being , PSYCHOLOGY , Social networks , Age , Social services , Health status , Quality of life , PSYCHOLOGY , PSYCHOLOGY , Society , Barriers , Quality of life , Social services , MARKETING , Quality of life , Older people , Europe , Spain</t>
  </si>
  <si>
    <t>2435323173</t>
  </si>
  <si>
    <t xml:space="preserve"> United Nations Childrens Fund--UNICEF</t>
  </si>
  <si>
    <t xml:space="preserve"> 2020-08-05</t>
  </si>
  <si>
    <t>Conflict and Health</t>
  </si>
  <si>
    <t xml:space="preserve"> SUSTAINABILITY , Morbidity , Markov chains , Information systems , SUSTAINABILITY , SUSTAINABILITY , PSYCHOLOGY , Information systems , SUSTAINABILITY , SUSTAINABILITY , Drinking water , Health facilities , Health services , Mortality , Infrastructure , SUSTAINABILITY , Prediction models , SUSTAINABILITY , Mortality , Health care facilities , ECONOMICS , SUSTAINABILITY , Children , Social services , Probabilistic methods , Health care , Prediction models , PSYCHOLOGY , SUSTAINABILITY , SUSTAINABILITY , Diarrhea , Sanitation , Drinking water , SUSTAINABILITY , Weather , Sanitation systems , Markov chains , Decisions , SUSTAINABILITY , Health planning , Morbidity , Treatment outcomes , Children , Social services delivery , Data , Primary care , Humanitarianism , Sanitation , Scarcity , Health services , Roads &amp; highways , Child mortality , Medical decision making , Disease , Information technology , Diarrhea , Information sources , Conflict , Predictions , SUSTAINABILITY , Yemen , Social</t>
  </si>
  <si>
    <t>2435222547</t>
  </si>
  <si>
    <t xml:space="preserve"> 2020-08-14</t>
  </si>
  <si>
    <t xml:space="preserve"> 2020-06-30 (Received) , 2020-08-07 (Revised) , 2020-08-10 (Accepted) , 2020-08-14 (Published)</t>
  </si>
  <si>
    <t xml:space="preserve"> 5896</t>
  </si>
  <si>
    <t xml:space="preserve"> Coronaviruses , Social policy , ECONOMICS , ECONOMICS , Social services , HUMANRESOURCES , PSYCHOLOGY , Pandemics , Society , HUMANRESOURCES , Rural areas , COVID-19 , FINANCE , Crises , ECONOMICS , Social services , Coronaviruses , Expenditures , Social policy , PSYCHOLOGY , COVID-19 , Legitimation , Political crises , Social response , COVID-19 , Social welfare , Social policy , Social services , Welfare state , Social programs , Pandemics , China</t>
  </si>
  <si>
    <t>2424737267</t>
  </si>
  <si>
    <t xml:space="preserve"> 2020-07-13</t>
  </si>
  <si>
    <t xml:space="preserve"> PSYCHOLOGY , SUSTAINABILITY , SUSTAINABILITY , SUSTAINABILITY , Minority &amp; ethnic groups , Implantation , PSYCHOLOGY , Language , PSYCHOLOGY , Human communication , PSYCHOLOGY , Young adults , Speech , Cochlear implants , PSYCHOLOGY , SUSTAINABILITY , SUSTAINABILITY , PSYCHOLOGY , Children , PSYCHOLOGY , SUSTAINABILITY , EDUCATION , EDUCATION , SUSTAINABILITY , Young adults , Children , Social services , SUSTAINABILITY , Studies , Disabilities , Variables , Young adults , PSYCHOLOGY , Hearing , PSYCHOLOGY , Medical screening , Hearing loss , Religious orthodoxy , Cochlea , Arab people , Jewish people , SUSTAINABILITY , Sign language , Residence , Variables , Youth , Language usage , Children , Families &amp; family life , Ethnicity , Religious orthodoxy , Surgery , Young adults , Social services , Arab people , Communication , Deafness , Israel , Social</t>
  </si>
  <si>
    <t>2409891835</t>
  </si>
  <si>
    <t xml:space="preserve"> Copyright Social Alternatives 2020</t>
  </si>
  <si>
    <t xml:space="preserve"> 3-4</t>
  </si>
  <si>
    <t xml:space="preserve"> 3</t>
  </si>
  <si>
    <t xml:space="preserve"> Child welfare , Social policy , Social services , PSYCHOLOGY , Income , Payments , Welfare recipients , Unemployment , Government agencies , HUMANRESOURCES , Australia</t>
  </si>
  <si>
    <t>2391502988</t>
  </si>
  <si>
    <t xml:space="preserve"> Organization for Economic Cooperation &amp; Development</t>
  </si>
  <si>
    <t xml:space="preserve"> 2020-03-26</t>
  </si>
  <si>
    <t xml:space="preserve"> 1-8</t>
  </si>
  <si>
    <t xml:space="preserve"> SUSTAINABILITY , SUSTAINABILITY , Mental health , Ancillary services , Trends , PSYCHOLOGY , PSYCHOLOGY , SUSTAINABILITY , PSYCHOLOGY , Economic models , Statistical analysis , SUSTAINABILITY , SUSTAINABILITY , SUSTAINABILITY , Expenditures , Mental disorders , Population (statistical) , SUSTAINABILITY , SUSTAINABILITY , Social services , Health care , SUSTAINABILITY , Income , Disorders , Variables , PSYCHOLOGY , Government spending , Mental health services , Payments , Health problems , Disorders , ECONOMICS , Public administration , Health care expenditures , Medicine , Economic structure , Mortality rates , ECONOMICS , Income , Social services , ECONOMICS , Long term health care , Welfare state , Economic development , Death &amp; dying , Mental health , Mental disorders , SUSTAINABILITY , SUSTAINABILITY , United Kingdom--UK , United States--US , Social</t>
  </si>
  <si>
    <t>2385918827</t>
  </si>
  <si>
    <t xml:space="preserve"> Scalabrini Migration Center</t>
  </si>
  <si>
    <t>2331-5024</t>
  </si>
  <si>
    <t xml:space="preserve"> 68-82</t>
  </si>
  <si>
    <t>Journal on Migration and Human Security</t>
  </si>
  <si>
    <t xml:space="preserve"> 68</t>
  </si>
  <si>
    <t xml:space="preserve"> Multiculturalism &amp; pluralism , Families &amp; family life , PSYCHOLOGY , Health services , Health problems , Migrant workers , PSYCHOLOGY , SUSTAINABILITY , Refugees , Families &amp; family life , Objectives , SUSTAINABILITY , Health education , Migrants , Migrant workers , Registration , PSYCHOLOGY , Migration , Adults , PSYCHOLOGY , SUSTAINABILITY , Children , Health education , EDUCATION , Social services , PSYCHOLOGY , Immigration policy , Protection , Migration , Children , Multiculturalism &amp; pluralism , Left wing politics , HUMANRESOURCES , Child welfare , Child welfare , Access to education , Access to education , SUSTAINABILITY , SUSTAINABILITY , SUSTAINABILITY , SUSTAINABILITY , SUSTAINABILITY , Cambodia , Asia , South Korea , Southeast Asia , Philippines , Vietnam , South Asia , Taiwan , Japan , Social</t>
  </si>
  <si>
    <t>2378448111</t>
  </si>
  <si>
    <t xml:space="preserve"> Copyright © 2020. This work is published under http://creativecommons.org/licenses/by/4.0  (the “License”).  Notwithstanding the ProQuest Terms and Conditions, you may use this content in accordance with the terms of the License.</t>
  </si>
  <si>
    <t xml:space="preserve"> 2020-03-01</t>
  </si>
  <si>
    <t>2202-7998</t>
  </si>
  <si>
    <t xml:space="preserve"> 7-12</t>
  </si>
  <si>
    <t>International Journal for Crime, Justice and Social Democracy</t>
  </si>
  <si>
    <t xml:space="preserve"> 2020-02-24 (Created) , 2020-02-17 (Submitted) , 2020-03-01 (Issued) , 2020-03-01 (Modified)</t>
  </si>
  <si>
    <t xml:space="preserve"> 7</t>
  </si>
  <si>
    <t xml:space="preserve"> Rural areas , PSYCHOLOGY , PSYCHOLOGY , Victims , Corruption , Women , Developing countries--LDCs , Intimate partner violence , Social networks , Social justice , Health services , Empowerment , Employment , Social services , ECONOMICS , Criminal justice , Gender-based violence , Legal services , Rural areas , Psychological safety , Nicaragua</t>
  </si>
  <si>
    <t>2347463675</t>
  </si>
  <si>
    <t xml:space="preserve"> Centre for Academic Primary Care, Bristol Medical School, University of Bristol, Bristol, UK , Centre for Academic Primary Care, Bristol Medical School, University of Bristol, Bristol, UK; Bristol Randomised Trials Collaboration, Population Health Sciences, University of Bristol, Bristol, UK , Centre for Academic Primary Care, Bristol Medical School, University of Bristol, Bristol, UK , NIHR School for Primary Care Research, Centre for Primary Care and Health Services Research, University of Manchester, Manchester, UK , Bristol Randomised Trials Collaboration, Population Health Sciences, University of Bristol, Bristol, UK , Bristol Randomised Trials Collaboration, Population Health Sciences, University of Bristol, Bristol, UK , Institute of Health and Wellbeing, University of Glasgow, Glasgow, UK , NIHR School for Primary Care Research, Centre for Primary Care and Health Services Research, University of Manchester, Manchester, UK , Population Health Sciences Division, Medical Research Institute, University of Dundee, Dundee, UK , Centre for Academic Primary Care, Bristol Medical School, University of Bristol, Bristol, UK , NIHR School for Primary Care Research, Centre for Primary Care and Health Services Research, University of Manchester, Manchester, UK , Institute of Health and Wellbeing, University of Glasgow, Glasgow, UK , Centre for Academic Primary Care, Bristol Medical School, University of Bristol, Bristol, UK</t>
  </si>
  <si>
    <t xml:space="preserve"> © 2020 Author(s) (or their employer(s)) 2020. Re-use permitted under CC BY. Published by BMJ. https://creativecommons.org/licenses/by/4.0/ This is an open access article distributed in accordance with the Creative Commons Attribution 4.0 Unported (CC BY 4.0) license, which permits others to copy, redistribute, remix, transform and build upon this work for any purpose, provided the original work is properly cited, a link to the licence is given, and indication of whether changes were made. See: https://creativecommons.org/licenses/by/4.0/ . Notwithstanding the ProQuest Terms and Conditions, you may use this content in accordance with the terms of the License.</t>
  </si>
  <si>
    <t xml:space="preserve"> 2020-01-19</t>
  </si>
  <si>
    <t xml:space="preserve"> 2019-02-27 (Received) , 2019-11-15 (Revised) , 2019-11-18 (Accepted)</t>
  </si>
  <si>
    <t xml:space="preserve"> e030110</t>
  </si>
  <si>
    <t xml:space="preserve"> PSYCHOLOGY , SUSTAINABILITY , Patients , SUSTAINABILITY , PSYCHOLOGY , HUMANRESOURCES , Patient-centered care , Continuity of care , PSYCHOLOGY , Chronic illnesses , Questionnaires , SUSTAINABILITY , PSYCHOLOGY , Caregivers , Pharmacists , Nurses , Costs , Intervention , Health services , Effectiveness , SUSTAINABILITY , Productivity , Health care expenditures , Caregivers , Social services , Primary care , Patients , SUSTAINABILITY , Scotland , United Kingdom--UK , England , Social</t>
  </si>
  <si>
    <t>Author full names</t>
  </si>
  <si>
    <t>Título en español</t>
  </si>
  <si>
    <t>Year</t>
  </si>
  <si>
    <t>Author Keywords</t>
  </si>
  <si>
    <t>Link</t>
  </si>
  <si>
    <t>Choroszewicz, Marta (57201458968)</t>
  </si>
  <si>
    <t>Emotional labour in the collaborative data practices of repurposing healthcare data and building data technologies</t>
  </si>
  <si>
    <t>Trabajo emocional en las prácticas colaborativas de reutilización de datos sanitarios y creación de tecnologías de datos.</t>
  </si>
  <si>
    <t>This article focuses on emotions, conceptualised as emotional labour, evoked during data practices used to repurpose and enable healthcare data journeys for Finnish public healthcare. Combined approaches from critical data studies and the sociology of emotions were used to contribute to a better understanding of the mundane but often invisible work of the emotions of experts involved in data practices, such as facilitating data journeys and building data technologies. The article is based on a two-and-a-half-year ethnographic study conducted in a Finnish regional public healthcare and social service organisation. The study results were derived from the analysis of 39 interviews and fieldnotes produced by observing 170 h of various meetings, events and work activities performed by experts. The results were organised into three forms of observed experts’ emotional labour related to three phases of healthcare data journeys: (a) caring for data production and preparing data for travel, (b) managing excitement and frustration in data processing for continually building the data management system, and (c) reassuring users in making sense of obtained data analytics. The results contribute to a greater understanding of the emotions and emotional labour generated by healthcare data journeys and in relation to the volatile nature of healthcare data and the collaborative character of data practices. This work advocates for a better recognition of the emotional aspects of data practices and their implications on data-based knowledge and datafication processes in healthcare. © The Author(s) 2022.</t>
  </si>
  <si>
    <t>Data journeys; data practices; datafication of healthcare; emotional labour; emotions; ethnography</t>
  </si>
  <si>
    <t>https://www.scopus.com/inward/record.uri?eid=2-s2.0-85130243059&amp;doi=10.1177%2f20539517221098413&amp;partnerID=40&amp;md5=7a4248d14fced285cd0fbc7cc454cd42</t>
  </si>
  <si>
    <t>Yang, Na (58831485600)</t>
  </si>
  <si>
    <t>How China Perceives European Strategic Autonomy: Asymmetric Expectations and Pragmatic Engagement</t>
  </si>
  <si>
    <t xml:space="preserve">Cómo percibe China la autonomía estratégica europea: Expectativas asimétricas y compromiso pragmático
</t>
  </si>
  <si>
    <t>Intensified strategic competition between China and the US and the outbreak of the Russia-Ukraine conflict have polarised international attention on the promotion and prospects for European strategic autonomy (ESA).This change in the international and regional environment raises an important question: How does ESA affect China-EU relations? Answering it requires clarification of the main impacts of ESA promotion on China-EU relations. These include: the EU's reduced dependence on key materials and technologies from certain countries, and the formulation and expression, in line with core EU interests, of an independent stance and policies on China; China's adjustment of its European Strategy; and persistent external pressure from the United States. Starting from its particular interests, the EU has, to some extent, independently assessed and accordingly refined its relations with China, having pursued cooperation in global public welfare governance and other areas of similarly low ideological significance, and pragmatically explored ways of moderating competition and enhancing cooperation with China. Fields highly sensitive to geopolitical influence, or which involve key technologies and globally important supply chains, are those wherein China is treated as a competitor. Upon analysis, it can be concluded that the EU's most consistent approach to its goals of strategic autonomy is that of maintaining an alliance with the United States while avoiding full dependence on it, and competing with China in key areas that allow leeway for practical cooperation. © 2023 Oxford University Press. All rights reserved.</t>
  </si>
  <si>
    <t>https://www.scopus.com/inward/record.uri?eid=2-s2.0-85182895444&amp;doi=10.1093%2fcjip%2fpoad014&amp;partnerID=40&amp;md5=2cabacfaa73b201cd70fd8621ac7aae2</t>
  </si>
  <si>
    <t>Ermann, Lisa Lennartsdotter (59393474700); Klefbom, Lisa (59393474800)</t>
  </si>
  <si>
    <t>Swedish Tobacco Policy: Key learnings to decrease smoking</t>
  </si>
  <si>
    <t xml:space="preserve">Política sueca del tabaco: Aprendizajes clave para disminuir el tabaquismo
</t>
  </si>
  <si>
    <t>EU’s Beating Cancer Plan aims to reach a tobacco-free generation in 2040. Are nicotine products adding to the problem, or are they a tool to reach that goal? In Sweden, smoking rates have decreased over time, and nicotine pouches/whitesnus and e-cigarettes have high availability, affordability, and attractiveness. The aim is to provide a tool for visualizing successful tobacco control measures and less successful tobacco control approaches, using examples from Sweden. The aim is also to offer the best available knowledge on the connection between snus use, e-cigarette use, and cigarette smoking. Prevalence data on tobacco and nicotine use from the Public Health Agency of Sweden, The Swedish Council for Information on Alcohol and Other Drugs (CAN), and The Swedish Agency for Health Technology Assessment and Assessment forSocial Services (SBU) is used together with a timeline of tobacco control measures in Sweden to create a paper on key learnings on tobacco control measures in Sweden. Reviews conducted by The Swedish Agency for Health Technology Assessment and Assessment for Social Services (SBU) on the connection between e-cigarettes and snus and tobacco smoking and by the Swedish Consumer Agency on company compliance with regulation in marketing are used. Sweden has implemented decisive policy changes over time that have led to its low smoking rates. A steady increase in taxes, age limit, ban on tobacco advertising, oversight mechanisms, early introduction of smoke-free public places, and cost-free smoke cessation services have all successfully reached the current level of 6 percent. Total nicotine and tobacco use is 19 percent. White snus was unregulated in Sweden until 2022 when it was marketed and sold to young people. Regulations after 2022 include an age limit for sales and marketing, which must be modest and non-intrusive, but legal compliance regarding the marketing of white snus towards young people is a problem. Sweden has seen a sharp increase in snus use since white snus was introduced on the market, especially among young women who historically have not used snus. Many of the young users who start using nicotine products have not previously used tobacco. In the general public, a decrease in smoking rates has been a trend over time, whereas the trend in snus use has increased during the last years. The use of e-cigarettes is increasing among young people at an alarming rate, while e-cigarette use is still uncommon among adults. The total nicotine use in Sweden is currently increasing. A coherent tobacco policy is needed to achieve a tobacco-free Europe, where less than 5 percent of the population use tobacco by 2040. This must include all products available on the EU market, both tobacco and non-medicinal nicotine products. © (2024), (European Publishing). All rights reserved.</t>
  </si>
  <si>
    <t>https://www.scopus.com/inward/record.uri?eid=2-s2.0-85208015846&amp;doi=10.18332%2fTPC%2f194272&amp;partnerID=40&amp;md5=257aafe440b2aa5f772081c03bdef7ff</t>
  </si>
  <si>
    <t>Germundsson, Nora (57396381400)</t>
  </si>
  <si>
    <t>Promoting the digital future: the construction of digital automation in Swedish policy discourse on social assistance</t>
  </si>
  <si>
    <t xml:space="preserve">Promover el futuro digital: la construcción de la automatización digital en el discurso político sueco sobre asistencia social
</t>
  </si>
  <si>
    <t>This article focuses the policy discourse that Swedish municipal personal social services (PSS) must engage with when implementing automated decision-support systems; how these tools are conceptualized in the context of social work and what outcomes they are expected to yield in the PSS organizations. Applying an adapted version of Bacchi’s WPR framework, results indicate that the three main policy actors directing the Swedish PSS portray a future where the capacity of the welfare state is threatened, thus suggesting digital automation as an objective and politically neutral tool for saving the PSS from this worrisome prospective. This article, however, argues that by uncritically promoting a particular form of digital automation within the PSS, the policy discourse risks overlooking the characteristics of digital technologies, thus both disregarding its consequences and amplifying the neoliberal ideals that award private enterprise the role of the main supplier of public welfare. © 2022 The Author(s). Published by Informa UK Limited, trading as Taylor &amp; Francis Group.</t>
  </si>
  <si>
    <t xml:space="preserve">Este artículo se centra en el discurso político con el que los servicios sociales personales (SPP) municipales suecos deben enfrentarse a la hora de implantar sistemas automatizados de apoyo a la toma de decisiones; cómo se conceptualizan estas herramientas en el contexto del trabajo social y qué resultados se espera que produzcan en las organizaciones de SPP. Aplicando una versión adaptada del marco WPR de Bacchi, los resultados indican que los tres principales actores políticos que dirigen el PSS sueco retratan un futuro en el que la capacidad del Estado del bienestar está amenazada, sugiriendo así la automatización digital como una herramienta objetiva y políticamente neutral para salvar al PSS de esta preocupante perspectiva. Este artículo, sin embargo, argumenta que al promover acríticamente una forma particular de automatización digital dentro del PSS, el discurso político corre el riesgo de pasar por alto las características de las tecnologías digitales, ignorando así sus consecuencias y amplificando los ideales neoliberales que otorgan a la empresa privada el papel de principal proveedor del bienestar público. 2022 Los autores. Publicado por Informa UK Limited, con el nombre comercial de Taylor &amp; Francis Group.
</t>
  </si>
  <si>
    <t>automated decision-support systems; digital automation; neoliberalism; robot process automation; RPA; Social assistance; social policy; WPR</t>
  </si>
  <si>
    <t>https://www.scopus.com/inward/record.uri?eid=2-s2.0-85122250169&amp;doi=10.1080%2f19460171.2021.2022507&amp;partnerID=40&amp;md5=020c8644a725d8b377864a7f6d68eee9</t>
  </si>
  <si>
    <t>Holmlund, Maline (57450611800)</t>
  </si>
  <si>
    <t>Empoderamiento policial en la intersección del bienestar infantil y el control de la migración</t>
  </si>
  <si>
    <t>This article aims to show an example of how municipal policy promotes a social work of policing and expulsion, represented as a child welfare. It is legitimated through a therapeutic rationality promoting emotional wellbeing among asylum-seeking minors arriving on their own. The material consists of municipal policy documents Children’s best interests when returning and Unaccompanied returns issued by the municipality of Strömsund, Northern Sweden, developed as a best practice project during 2014–2020. A post-structuralist policy analysis is applied, underpinned by Foucauldian governmentality. It de-constructs how productive and repressive elements of care and control are intertwined into a rationality of policed empowerment and a technology of activation into expulsion. The rationality encourages re-orienting motivations to stay in Sweden into willing self-exclusion, through collaborative reflection and normalization of expulsion as ‘crisis management’ and child welfare. Concerns of children arriving alone are described as manifestations of ‘crisis’, caused by immature mobility, expectations to stay in Sweden and separation from roots. Social services, legal guardians and staff at housings are encouraged to form a collaborative and motivational technology of support. Children’s needs are represented as emotionally fragile, to be cared and reshaped therapeutically through collaborative reflection on exclusion as being in service of children’s self-development. Techniques presented in the material re-shape motivations through collaboration, securitization and activation. Although effects might turn out differently, this case shows a combination of neo-liberal empowerment and policing encouraging a child welfare regime of exclusion and policing. © 2021 The Author(s). Published by Informa UK Limited, trading as Taylor &amp; Francis Group.</t>
  </si>
  <si>
    <t>border policing; governmentality; social work; Sweden; unaccompanied asylum seeking minors</t>
  </si>
  <si>
    <t>https://www.scopus.com/inward/record.uri?eid=2-s2.0-85124546147&amp;doi=10.1080%2f2156857X.2020.1868554&amp;partnerID=40&amp;md5=22d7496ee4b8a85e0c5ccda67e4e6914</t>
  </si>
  <si>
    <t>Zhao, Jialiang (58475697200); Wei, Suqiong (16246730500); Su, Qingmu (57216761807)</t>
  </si>
  <si>
    <t>Research on the Characteristics and Influencing Factors of Provincial Urban Network from the Perspective of Local Governance—Based on the Data of the Top 100 Enterprises in Four Categories in Fujian Province</t>
  </si>
  <si>
    <t xml:space="preserve">Investigación sobre las características y los factores que influyen en la red urbana provincial desde la perspectiva de la gobernanza local a partir de los datos de las 100 principales empresas de cuatro categorías de la provincia de Fujian
</t>
  </si>
  <si>
    <t>With the development of the division of labor in product value chains and the specialization of urban functions, the network link structure model among cities is being reshaped. Studying the structure of urban networks and its related theories in the context of scale, place and policy is still an open area. This study constructs a research framework to study the urban network formed by the synergy of scale, place and policy. It mainly takes enterprises in different industries in different provinces as the empirical scale and object, and uses methods such as a social network and Geo Detector to analyze the characteristics and influencing factors of the provincial network relationship mode of enterprises among cities. The main findings are as follows. (1) Firstly, the urban network linkage in general shows strong coastal centrality and small-world network characteristics. The urban network linkages reflected by different types of enterprises all have obvious spatial directionality and polarization effects. (2) Coastal cities have strong centrality, and the specialized division of urban functions emerges, with large cities becoming a concentration area for different types of corporate headquarters, while small- and medium-sized cities carry a large number of processing and assembly enterprises. (3) The networks of different types of enterprises have different sensitivity to each influencing factor. For example, emerging industries have the strongest correlation with the economic scale and social services; manufacturing industries are most influenced by the public services, administrative level and development zone level; and service industries are most influenced by science and technology expenditure and the same metropolitan area. In conclusion, this study contributes to the understanding of network heterogeneity at the provincial scale and provides policy support for the local governance scale, as well as promotes the expansion of the urban network theory to network governance applications in the “flow space”. © 2023 by the authors.</t>
  </si>
  <si>
    <t>enterprise network perspective; local governance; provincial scale; synergy framework; urban network characteristics</t>
  </si>
  <si>
    <t>https://www.scopus.com/inward/record.uri?eid=2-s2.0-85164155512&amp;doi=10.3390%2fsu15129368&amp;partnerID=40&amp;md5=95b765a57b33c9513ca7d9cad486245f</t>
  </si>
  <si>
    <t>Gavaldà-Espelta, Ester (57216802702); Lleixà-Fortuño, Maria Del Mar (55929356600); Baucells-Lluis, Jordi (57216802299); Ferré-Ferraté, Maria (57216803774); Tomàs-Navarro, Begoña (57216802616); Curto-Romeu, Claudia (6504782545); Lucas-Noll, Jorgina (51864257900); Ariza, Macarena Pozo (58679072400); Castro-Blanco, Elisabet (57222428788); Sáez, José Fernández (55791716900); Martín, Carina Aguilar (6507172478); Gonçalves, Alessandra Queiroga (14058093200); Ferré-Grau, Carmen (24467736200)</t>
  </si>
  <si>
    <t>Innovative Health and Social Integrated Care Model Effectiveness to Improve Quality Care for Chronic Patients: A Single Group Assignment Clinical Trial</t>
  </si>
  <si>
    <t>Eficacia del modelo innovador de atención integrada sanitaria y social para mejorar la calidad de la atención a pacientes crónicos: Un ensayo clínico de asignación a un solo grupo</t>
  </si>
  <si>
    <t>Background: Patients with chronic disease have become one of the major challenges for health and social protection systems in developed countries. Integrated care models (ICM) have demonstrably improved the quality of care of chronic patients. However, new models of integration need further evaluation of its effectiveness and outcomes. Methods: The ICM studied promoted coordination between the health and social sectors during a 6-month period, through an ad hoc developed application (app) that enabled a constant flow of communication between professionals from both sectors. Patients’ quality of life, treatment adherence, chronic patient experience and caregiver overload were assessed by questionnaires at baseline, at the end of the intervention and 6 months post-intervention. Results: The implementation of the new health and social ICM permitted new case detection and medical and social services offered to chronic patients. Furthermore, the quality of life and treatment adherence of patients and caregiver overload were significantly improved. These positive effects lasted at least 6 months after the intervention. Conclusions: Integrated care may facilitate access to care services, increase perceived patient quality of life and treatment adherence. Enhanced access to medical and social services from complex chronic patients may have important implications for caregivers and the care systems who are struggling to adapt to an expanding demand. © 2023 The Author(s).</t>
  </si>
  <si>
    <t xml:space="preserve">Antecedentes: Los pacientes con enfermedades crónicas se han convertido en uno de los principales retos para los sistemas sanitarios y de protección social de los países desarrollados. Los modelos de atención integrada (MCI) han mejorado de forma demostrable la calidad de la atención a los pacientes crónicos. Sin embargo, los nuevos modelos de integración necesitan una mayor evaluación de su eficacia y resultados. Métodos: El MCI estudiado promovió la coordinación entre los sectores sanitario y social durante un periodo de 6 meses, a través de una aplicación (app) desarrollada ad hoc que permitió un flujo constante de comunicación entre profesionales de ambos sectores. La calidad de vida de los pacientes, la adherencia al tratamiento, la experiencia del paciente crónico y la sobrecarga del cuidador se evaluaron mediante cuestionarios al inicio, al final de la intervención y 6 meses después de la misma. Resultados: La implantación del nuevo MCI sociosanitario permitió una nueva detección de casos y la oferta de servicios médicos y sociales a los pacientes crónicos. Además, mejoraron significativamente la calidad de vida y la adherencia al tratamiento de los pacientes y la sobrecarga de los cuidadores. Estos efectos positivos duraron al menos 6 meses después de la intervención. Conclusiones: La atención integrada puede facilitar el acceso a los servicios asistenciales, aumentar la calidad de vida percibida de los pacientes y la adherencia al tratamiento. La mejora del acceso a los servicios médicos y sociales de los pacientes crónicos complejos puede tener implicaciones importantes para los cuidadores y los sistemas asistenciales que luchan por adaptarse a una demanda creciente. © 2023 El autor (es).
</t>
  </si>
  <si>
    <t>chronic disease; implementation science; information and communication technology (ICT); integrated healthcare systems; quality of life</t>
  </si>
  <si>
    <t>https://www.scopus.com/inward/record.uri?eid=2-s2.0-85175609756&amp;doi=10.5334%2fijic.6759&amp;partnerID=40&amp;md5=b3a88db3406c6a5ab943d7d8ede40ab0</t>
  </si>
  <si>
    <t>Ünal, Vehbi (57205507322)</t>
  </si>
  <si>
    <t>Spiritually Sensitive Social Service; [Maneviyata Duyarlı Sosyal Hizmet]</t>
  </si>
  <si>
    <t xml:space="preserve">Servicio social con sensibilidad espiritual [Maneviyata Duyarlı Sosyal Hizmet].
</t>
  </si>
  <si>
    <t>This research seeks an answer to the question of why spirituality is needed in social service. Providing spiritual support resources to the client in overcoming the problems that people face, coping with these problems, making sense of them, and reaching spiritual peace is called spiritually sensitive social service. It can be said that the history of social work is equivalent to the history of humanity. Therefore, especially in the West, the problems experienced in the modernization process, or the dominant paradigm of the period (science-church conflict, rationalization and positivist approach to knowledge) brought a social service discipline and intervention, which was far from spirituality. It can be said that, in the last quarter of the 20th century, the lack of this approach was felt in the West and the studies on this field are accumulating today. In Turkey, there is an obvious gap in this literature. The problem of the present study is why there is a need for spiritually sensitive social service. The gap in the literature on this subject in Turkey indicates the importance of the study. The present study is of a descriptive method based on literature review. Social service is a career that aims to increase the functionality of individuals, families, groups, and societies at micro, mezzo, and macro levels and to strengthen them in overcoming their problems. Therefore, social service helps individuals to overcome problems arising from the individual issues and external factors and to meet resources with opportunities. It is obvious that it is difficult for a social service approach, which is distant from spiritual values, to find satisfactory answers to some of the questions and problems faced by individuals. It is clear that the understanding and practices of social service sensitive to spirituality will play an important role in helping clients overcome problems, make sense of them, and strengthen the individual. This study addresses the necessity of spiritually sensitive social service in four items: First, modern societies are under more threat and fear in comparison with the ones in the past. Therefore, they experience more anxiety, stress, and distrust. While the developments in technology and science offer great opportunities and conveniences to people, they have also manifested some problems that have not been experienced until today. Social service sensitive to spirituality will contribute to the separation of individuals, groups, and communities from the climate of fear they have experienced by activating their current cultural structure and world of belief. Second, modern lifestyle and individualization have isolated people by weakening people’s social support systems. Modern lifestyle makes people to experience loneliness. The individualistic and self-centered lifestyle has alienated the individual from social ties and created a perception that one does not need anyone else. Social service that is sensitive to spirituality will increase the quality of life and joy of the individual by eliminating one’s loneliness and will help one to look to the future with hope and to overcome one’s loneliness. Third, human beings want to make sense of the events and problems they encounter. It would not be wrong to call the modern age “the age of the crisis of meaning”. Today’s people are experiencing serious crises in terms of making sense of the problems they face. Especially when faced with existential life-threatening factors such as severe illnesses, disability, and death, spirituality has a great impact on overcoming these problems and making sense of life. The efforts of individuals to rebuild the meaning they have lost can only be possible with the provision of social services sensitive to spirituality. Fourth, since the modern social service understanding is human-centered, holistic, and rights-based, the idea that people should be evaluated holistically highlights the necessity of spiritually sensitive social service. Experiencing a dizzying, diverse and, rapid cnge, today’s people live in a complex network of relationships. The inaccuracy of the one-dimensional evaluation of human behavior is better understood today. The individual differences of the clients and their approaches to the problems make it necessary to evaluate the applications for these with a holistic and encompassing perspective. Therefore, the holistic evaluation of human also reveals the necessity of evaluating the spiritual social service within the framework of the rights arising from being human, not as a treat offered to individuals. © 2021. Published by Sivas Cumhuriyet Üniversitesi, İlahiyat Fakültesi / Sivas Cumhuriyet University, Faculty of Theology, Sivas, 58140 Turkey. All rights reserved.</t>
  </si>
  <si>
    <t>Loneliness; Signification; Social Service; Sociology of Religion; Spiritual Social Work; Spirituality</t>
  </si>
  <si>
    <t>https://www.scopus.com/inward/record.uri?eid=2-s2.0-85122482628&amp;doi=10.18505%2fCUID.879254&amp;partnerID=40&amp;md5=7f01e2b3b4bfdbf1f82d222fc3ecb52c</t>
  </si>
  <si>
    <t>Howson, Peter (56446815200); Rosales, Antulio (55826475000); Jutel, Olivier (57191591433); Gloerich, Inte (57207314572); Llorens, Mariel García (57189755581); de Vries, Alex (57202005921); Crandall, Jillian (57211520717); Dolan, Paul (59358246200)</t>
  </si>
  <si>
    <t>Crypto/Space: Computational parasitism, virtual land grabs, and the production of Web3 Exit zones</t>
  </si>
  <si>
    <t>Cripto/Espacio: Parasitismo computacional, apropiaciones virtuales de tierras y la producción de zonas de salida de la Web3</t>
  </si>
  <si>
    <t>This paper explores how so-called ‘Web3’ blockchain projects are materially and socially constituted. A blockchain is an append-only distributed database. The technology is being hyped as applicable for a whole range of industries, social service provisions, and as a fix for economic disparities in communities left behind by mainstream financial systems. Drawing on case studies from our ongoing research we explain how, despite being virtual, Web3 projects are dependent on clearly defined spaces of production from which they derive their speculative value. We conceptualise this relationship as Crypto/Space, where space and blockchain software are mutually constituted. We consider how Crypto/Spaces are produced in three ways: 1) how project developers are adopting a parasitic relationship with host locations to appropriate energy, infrastructure, and local resources; 2) how projects enable ‘virtual land grabs’ where developers are engaging in land acquisitions, and associated displacement of local people, with no real intention to use the land for the declared purpose; and 3) how blockchain technology and speculative finance imaginaries are inspiring new anarcho-capitalist crypto-utopian ‘Exit zones’, often in the Global South. Far from being a zero-sum virtual game world, we argue that cryptocurrency projects are parasitic, often requiring predation on poor and otherwise marginalised communities to appropriate resources, onboard new users and enable favourable regulation. © 2024 The Authors</t>
  </si>
  <si>
    <t>https://www.scopus.com/inward/record.uri?eid=2-s2.0-85205785111&amp;doi=10.1016%2fj.polgeo.2024.103210&amp;partnerID=40&amp;md5=0286dfcd6b0abed07ed7bf4f1b86a0b4</t>
  </si>
  <si>
    <t>Configuring social assistance: conceptualizations and implications of the adoption of robotic process automation in the Swedish personal social services: Konfigurering av ekonomiskt bistånd: konceptualisering och implikationer av införandet av Robotic Process Automation inom svensk socialtjänst</t>
  </si>
  <si>
    <t>Configuración de la asistencia social: conceptualizaciones e implicaciones de la adopción de la automatización de procesos robóticos en los servicios sociales personales suecos</t>
  </si>
  <si>
    <t>Many European countries’ public organisations have turned to digital automation as a strategy to enhance the efficiency of their service delivery. One example of this is the use of Robotic Process Automation (RPA) in the provision of Social Assistance (SA) in Sweden. Swedish SA is a means-tested subsidy intended as a last resort for the economically most vulnerable persons, and caseworkers exercise a high degree of discretion when deciding on clients’ eligibility for the benefit. Based on semi-structured interviews with stakeholders at the national and local levels, this study explores how these actors conceptualise and rationalise the adoption of RPA in the SA context and discusses how this relates to the mutual configuration of RPA and SA. The results show that RPA is framed as a simple technology to alleviate caseworkers’ administrative workload so that they can instead focus on supporting clients towards self-sufficiency. However, local actors describe RPA adoption as a challenging process with modest outcomes. As such, the study suggests that stakeholders’ simplified conceptualisation of RPA allows them to shift responsibility for its practical adoption to local PSS organisations, which ultimately pushes the PSS organisations towards configuring their SA casework processes around the limited capabilities of the technology. © 2024 The Author(s). Published by Informa UK Limited, trading as Taylor &amp; Francis Group.</t>
  </si>
  <si>
    <t>Muchos países europeos emplean la automatización robótica de procesos (RPA) en la administración de beneficios públicos. Sin embargo, existe una comprensión limitada de cómo se aplica la RPA a nivel del cliente. Este artículo investiga la utilización y el impacto del uso de la RPA en la distribución de asistencia social (AS) en Suecia, basándose en una muestra de 800 solicitudes de AS en cuatro municipios suecos. Los resultados muestran que el uso de la RPA se correlaciona con el país de nacimiento de los solicitantes, la edad y la duración de la recepción de la AS. Además, la implementación de la RPA coincide con decisiones menos generosas, lo que afecta desproporcionadamente a los grupos financieramente vulnerables. En lugar de una correlación entre la generosidad y la tecnología en sí, los resultados sugieren un conflicto entre la reorganización de la administración de la AS durante la implementación de la RPA y el principio de juicios individualizados inherentes al trabajo de casos de AS. Por lo tanto, se alienta a las organizaciones públicas a garantizar que su adopción de la RPA no exacerbe el acceso desigual a los servicios ni comprometa la discreción profesional en favor de medidas impulsadas por la eficiencia</t>
  </si>
  <si>
    <t>automated decision-support; digital automation; RPA; social assistance; social work</t>
  </si>
  <si>
    <t>https://www.scopus.com/inward/record.uri?eid=2-s2.0-85209065468&amp;doi=10.1080%2f13691457.2024.2421879&amp;partnerID=40&amp;md5=098d35f353c37fa1c3fa8ad1c9204527</t>
  </si>
  <si>
    <t>Haase, M. (57111624900); Wulf, C. (55164992900); Baumann, M. (55516311200); Rösch, C. (36930161800); Weil, M. (57040558700); Zapp, P. (6602884812); Naegler, T. (6506955136)</t>
  </si>
  <si>
    <t>Prospective assessment of energy technologies: a comprehensive approach for sustainability assessment</t>
  </si>
  <si>
    <t xml:space="preserve">Evaluación prospectiva de las tecnologías energéticas: un enfoque global para la evaluación de la sostenibilidad
</t>
  </si>
  <si>
    <t>Background: A further increase in renewable energy supply is needed to substitute fossil fuels and combat climate change. Each energy source and respective technologies have specific techno-economic and environmental characteristics as well as social implications. This paper presents a comprehensive approach for prospective sustainability assessment of energy technologies developed within the Helmholtz Initiative “Energy System 2050” (ES2050). Methods: The “ES2050 approach” comprises environmental, economic, and social assessment. It includes established life cycle based economic and environmental indicators, and social indicators derived from a normative concept of sustainable development. The elaborated social indicators, i.e. patent growth rate, acceptance, and domestic value added, address three different socio-technical areas, i.e. innovation (patents), public perception (acceptance), and public welfare (value added). Results: The implementation of the “ES2050 approach” is presented exemplarily and different sustainability indicators and respective results are discussed based on three emerging technologies and corresponding case studies: (1) synthetic biofuels for mobility; (2) hydrogen from wind power for mobility; and (3) batteries for stationary energy storage. For synthetic biofuel, the environmental advantages over fossil gasoline are most apparent for the impact categories Climate Change and Ionizing Radiation—human health. Domestic value added accounts for 66% for synthetic biofuel compared to 13% for fossil gasoline. All hydrogen supply options can be considered to become near to economic competitiveness with fossil fuels in the long term. Survey participants regard Explosion Hazard as the most pressing concern about hydrogen fuel stations. For Li-ion batteries, the results for patent growth rate indicate that they enter their maturity phase. Conclusions: The “ES2050 approach” enables a consistent prospective sustainability assessment of (emerging) energy technologies, supporting technology developers, decision-makers in politics, industry, and society with knowledge for further evaluation, steering, and governance. The approach presented is considered rather a starting point than a blueprint for the comprehensive assessment of renewable energy technologies though, especially for the suggested social indicators, their significance and their embedding in context scenarios for prospective assessments. © 2022, The Author(s).</t>
  </si>
  <si>
    <t>Biomass; Energy storage; Hydrogen; Life cycle assessment (LCA); Life cycle costing (LCC); Social indicators; Sustainability assessment</t>
  </si>
  <si>
    <t>https://www.scopus.com/inward/record.uri?eid=2-s2.0-85130631154&amp;doi=10.1186%2fs13705-022-00344-6&amp;partnerID=40&amp;md5=578f8d5ffe5b48b76c4e01d26e589658</t>
  </si>
  <si>
    <t>Sciarretta, Eliseo (36651338900); Mancini, Riccardo (58033282200); Greco, Emilio (56435688300)</t>
  </si>
  <si>
    <t>Artificial Intelligence for Healthcare and Social Services: Optimizing Resources and Promoting Sustainability</t>
  </si>
  <si>
    <t xml:space="preserve">Inteligencia artificial para la sanidad y los servicios sociales: Optimizando recursos y promoviendo la sostenibilidad
</t>
  </si>
  <si>
    <t>Artificial intelligence (A.I.) provides the ability to interpret massive amounts of data, which many industries are already taking advantage of. This contribution aims to investigate the potential applications of A.I. in healthcare in order to understand how it can help optimize resources in a sector that risks becoming unsustainable due to high costs and lengthy care processes. Because A.I. development is constantly evolving, the authors examined the relevant literature, focusing on the last decade to highlight the significant advances made during this time period. A scheme of uses based on the care phases is presented as a result of the analysis. This scheme, which is made up of 4 + 1 categories, can help frame and analyze potential uses. Before the conclusion, the last section of the contribution addresses the remaining challenges and discovers that there are at least three types of open issues that must be resolved before A.I. can be effectively used in healthcare, as well as other sectors. A.I may revolutionize the delivery of healthcare services, but this process must be guided because the technology does not appear to be sufficiently mature and solutions to several problems must be found. © 2022 by the authors.</t>
  </si>
  <si>
    <t>artificial intelligence; biases; care phases; healthcare; privacy; societal impact</t>
  </si>
  <si>
    <t>https://www.scopus.com/inward/record.uri?eid=2-s2.0-85144867318&amp;doi=10.3390%2fsu142416464&amp;partnerID=40&amp;md5=34391e0f79881af804209bf92765f2ae</t>
  </si>
  <si>
    <t>Molina-Montoya, Mercedes (58929067000)</t>
  </si>
  <si>
    <t>Social Work in non-profit organisations for people with physical and organic disabilities: functions, cooperation with the public Administration and Digital Social Work; [Trabajo Social en organizaciones sin ánimo de lucro de personas con discapacidad física y orgánica: funciones, cooperación con la Administración pública y Trabajo Social Digital]</t>
  </si>
  <si>
    <t xml:space="preserve">Trabajo Social en organizaciones sin ánimo de lucro de personas con discapacidad física y orgánica: funciones, cooperación con la Administración pública y Trabajo Social Digital
</t>
  </si>
  <si>
    <t>Introduction. The present study centres on the work performed in non-profit organisations by social workers who care for people with physical and/or organic disabilities in Alicante province (Spain). Sociodemographic variables as well as variables relating to work profile, Social Work functions and intervention models were considered. We also explored the cooperation taking place with the Social Services of the Public Administration as well as the application of Digital Social Work. These organisations have extensive experience serving specific groups. They notably provide services and defend interests in line with the well-being and social justice orientation inherent to Social Work. Methodology. The methodological approach was exploratory and quantitative in nature. The sample coincided with the universe, i.e., 29 Third Sector Social Work professionals from Alicante province working with people with physical and organic disabilities. The data collection instrument was the telephone survey. An exploratory univariate and bivariate analysis was performed based on descriptive statistics (using tables of frequencies, percentages, graphical representations, mean, median, mode and standard deviation) as well as explanatory statistics (using Pearson’s chi-square). Results. Precariousness was found in the sector due to part-time hiring, but also job consolidation and high levels of job satisfaction. Furthermore, multiple social intervention models were detected in the coordinated intervention of public Social Services system user cases as well as average satisfaction levels. Numerous and diverse functions are being performed in this group, in addition to traditional direct care, notably preventive, planning and evaluation, as well as quality management and online communication. We also found evidence that new technologies were extensively used in direct interventions. Discussion. The socio-demographic and occupational profile presented similarities with that identified by other authors. The greatest differences were identified in the performance of functions, especially those related to the design and elaboration of social projects. While we could confirm that digital intervention allows to bridge the geographical distance with certain groups, it is also necessary to address the digital divide and professional training in new technologies. Conclusions. The present study is the first to explore the praxis of social workers who care for people with physical and organic disabilities in Spain. The sociodemographic and labour profile of the social workers could be described as extensive experience in their organisations, suffering from job insecurity, but with high levels of job satisfaction. Professionals perform multiple functions. Moreover, they are team coordinators and, to a lesser extent, managers, or researchers. New technologies were largely implemented via different means, and they provided advantages for both professionals and users. The results suggest the following new lines of research: on workplace protection factors; training to execute functions; protocols of coordinated intervention in public-private cases; and lastly, including E-Social Work in university education together with new functions such as quality management and online communication. © 2024 Mercedes Molina-Montoya.</t>
  </si>
  <si>
    <t>cooperation with the public administration; digital Social Work; Non-profit organisations; persons with disabilities; professional competence; Social work</t>
  </si>
  <si>
    <t>https://www.scopus.com/inward/record.uri?eid=2-s2.0-85187280268&amp;doi=10.14198%2fALTERN.25109&amp;partnerID=40&amp;md5=e0e349401db8db811ba381ba77c6cf6a</t>
  </si>
  <si>
    <t>Marin, Anca Monica (57641398100)</t>
  </si>
  <si>
    <t>Development of e-government in the field of social services and benefits: Evidence from Romania</t>
  </si>
  <si>
    <t xml:space="preserve">Desarrollo de la administración electrónica en el ámbito de los servicios y prestaciones sociales: Evidence from Romania
</t>
  </si>
  <si>
    <t>This paper investigates from a comparative perspective the development of e-government in the field of social services and benefits for the case of Romania. The analysis takes into account the global context of the COVID-19 pandemic, where there has been an increased usage of ICT technology and new circumstances for delivering social services. Therefore, the analysis will examine whether there has been an impetus for developing e-government social services in Romania. Research questions address whether there is a difference in the availability of electronic delivery of social services and benefits during the pandemic period and examine potential differences between types of services and benefits, counties/regions and types of institutions (central, regional/county, local - mayoralties/urban and rural municipalities). Additionally, informative procedures available in 2021 are examined. The analysis revealed that there is no standardized set of available electronic procedures from similar institutions. The most eloquent case is the one of deconcentrated institutions, County Agencies for Payments and Social Inspection, which are subordinated to the same central level institution - Ministry of Labor. However, the study outlines a development on the total number of available procedures for social services and benefits. Significant improvements are needed to standardize the same procedures from different institutions, irrespective of their type of affiliated territory.  © 2022 - IOS Press. All rights reserved.</t>
  </si>
  <si>
    <t>Este documento investiga desde una perspectiva comparativa el desarrollo de la administración electrónica en el ámbito de los servicios sociales y los beneficios para el caso de Rumanía. El análisis tiene en cuenta el contexto global de la pandemia COVID-19, en el que se ha producido un aumento del uso de la tecnología TIC y nuevas circunstancias para la prestación de servicios sociales. Por lo tanto, el análisis examinará si ha habido un impulso para desarrollar servicios sociales de administración electrónica en Rumanía. Las preguntas de la investigación abordan si existe una diferencia en la disponibilidad de la prestación electrónica de servicios y prestaciones sociales durante el periodo pandémico y examinan las posibles diferencias entre tipos de servicios y prestaciones, condados/regiones y tipos de instituciones (central, regional/condado, local - alcaldías/municipios urbanos y rurales). Además, se examinan los procedimientos informativos disponibles en 2021. El análisis reveló que no existe un conjunto estandarizado de procedimientos electrónicos disponibles de instituciones similares. El caso más elocuente es el de las instituciones desconcentradas, Agencias Comarcales de Pagos e Inspección Social, que están subordinadas a la misma institución de nivel central - Ministerio de Trabajo. Sin embargo, el estudio esboza una evolución en el número total de procedimientos disponibles para los servicios y prestaciones sociales. Se necesitan mejoras significativas para estandarizar los mismos procedimientos de diferentes instituciones, independientemente de su tipo de territorio de afiliación.</t>
  </si>
  <si>
    <t>digitalization; E-government; electronic procedures; Romania; single-sign-on platform; social benefits; social services; vulnerable groups</t>
  </si>
  <si>
    <t>https://www.scopus.com/inward/record.uri?eid=2-s2.0-85168367106&amp;doi=10.3233%2fIP-220005&amp;partnerID=40&amp;md5=f08b1dceb8d0d5f1ab4192cd2100dc91</t>
  </si>
  <si>
    <t>Aasback, Anne Wullum (57455542400); R⊘kkum, Nina Helen Aas (57193524411)</t>
  </si>
  <si>
    <t>Domesticating Technology in Pandemic Social Work</t>
  </si>
  <si>
    <t xml:space="preserve">Domesticación de la tecnología en el trabajo social en pandemias
</t>
  </si>
  <si>
    <t>On March 12th, 2020 the Norwegian government announced what later became known as ‘the lockdown' of Norway due to the outbreak of COVID-19. This led to major changes in society, in which social distancing became the ‘new normal' in everyday life. For social workers, this meant adapting to ‘new' social problems among vulnerable groups, as well as comprehensive changes in their working conditions and interactions with clients. Many social workers communicated with clients on digital platforms before the pandemic, but Norway's COVID-19 social distancing policies changed the terms for using these platforms. This article investigates the impact of the pandemic on the ways Norwegian social workers involve themselves with digital technology in their interactions with clients. We employ domestication theory to investigate how social workers shape and navigate these new circumstances triggered by the pandemic, using a three-dimensional model that includes practical, symbolic and cognitive levels of analysis. The data underlying this article consist of 16 semi-structured interviews with social workers from seven different social services in Norway. The interviews were conducted approximately one month after the lockdown. The digital transformation within Norwegian social services, together with the changes related to the pandemic, has created new ways of practicing social work. One of the key findings concerns how social workers co-produce and adapt the use of technology to what they believe is important in interactions with their clients. In this adaption, they seek to preserve core values related to social work practices and professional development. The changes in working methods and approaches due to COVID-19 restrictions have also challenged the traditional understanding of roles and priorities underlying social work practices. In this process, new ways of digital interactions were developed. © 2021. All Rights Reserved.</t>
  </si>
  <si>
    <t>El 12 de marzo de 2020, el gobierno noruego anunció lo que más tarde se conocería como «el bloqueo» de Noruega debido al brote de COVID-19. Esto provocó grandes cambios en la sociedad, en la que el distanciamiento social se convirtió en la «nueva normalidad» de la vida cotidiana. Esto provocó grandes cambios en la sociedad, en la que el distanciamiento social se convirtió en la «nueva normalidad» de la vida cotidiana. Para los trabajadores sociales, esto supuso adaptarse a los «nuevos» problemas sociales entre los grupos vulnerables, así como cambios integrales en sus condiciones de trabajo e interacciones con los clientes. Muchos trabajadores sociales se comunicaban con los clientes a través de plataformas digitales antes de la pandemia, pero las políticas de distanciamiento social de Noruega COVID-19 cambiaron las condiciones de uso de estas plataformas. Este artículo investiga el impacto de la pandemia en las formas en que los trabajadores sociales noruegos se involucran con la tecnología digital en sus interacciones con los clientes. Empleamos la teoría de la domesticación para investigar cómo los trabajadores sociales dan forma y navegan por estas nuevas circunstancias desencadenadas por la pandemia, utilizando un modelo tridimensional que incluye niveles de análisis prácticos, simbólicos y cognitivos. Los datos en los que se basa este artículo consisten en 16 entrevistas semiestructuradas con trabajadores sociales de siete servicios sociales diferentes de Noruega. Las entrevistas se realizaron aproximadamente un mes después del cierre. La transformación digital dentro de los servicios sociales noruegos, junto con los cambios relacionados con la pandemia, ha creado nuevas formas de practicar el trabajo social. Una de las principales conclusiones se refiere a cómo los trabajadores sociales coproducen y adaptan el uso de la tecnología a lo que b</t>
  </si>
  <si>
    <t>digital social work; domestication theory; pandemic; virtual interaction</t>
  </si>
  <si>
    <t>https://www.scopus.com/inward/record.uri?eid=2-s2.0-85124742589&amp;doi=10.31265%2fJCSW.V16I2.387&amp;partnerID=40&amp;md5=cbde23c884607386950d20361e96e372</t>
  </si>
  <si>
    <t>Considine, Mark (7003807544); McGann, Michael (55273822000); Ball, Sarah (57220778938); Nguyen, Phuc (56678739200)</t>
  </si>
  <si>
    <t xml:space="preserve">¿Pueden los robots entender la asistencia social? Exploración de las burocracias automáticas en la transición de la asistencia social al trabajo
</t>
  </si>
  <si>
    <t xml:space="preserve">The exercise of administrative discretion by street-level workers plays a key role in shaping citizens' access to welfare and employment services. Governance reforms of social services delivery, such as performance-based contracting, have often been driven by attempts to discipline this discretion. In several countries, these forms of market governance are now being eclipsed by new modes of digital governance that seek to reshape the delivery of services using algorithms and machine learning. Australia, a pioneer of marketisation, is one example, proposing to deploy digitalisation to fully automate most of its employment services rather than as a supplement to face-to-face case management. We examine the potential and limits of this project to replace human-to-human with 'machine bureaucracies'. To what extent are welfare and employment services amenable to digitalisation? What trade-offs are involved? In addressing these questions, we consider the purported benefits of machine bureaucracies in achieving higher levels of efficiency, accountability, and consistency in policy delivery. While recognising the potential benefits of machine bureaucracies for both governments and jobseekers, we argue that trade-offs will be faced between enhancing the efficiency and consistency of services and ensuring that services remain accessible and responsive to highly personalised circumstances.  © </t>
  </si>
  <si>
    <t xml:space="preserve">El ejercicio de la discrecionalidad administrativa por parte de los trabajadores de la calle desempeña un papel clave en la configuración del acceso de los ciudadanos a los servicios de bienestar y empleo. Las reformas de la gobernanza de la prestación de servicios sociales, como la contratación basada en el rendimiento, a menudo se han visto impulsadas por intentos de disciplinar esta discrecionalidad. En varios países, estas formas de gobernanza de mercado están siendo eclipsadas por nuevos modos de gobernanza digital que tratan de remodelar la prestación de servicios mediante algoritmos y aprendizaje automático. Australia, pionera de la mercantilización, es un ejemplo, ya que propone desplegar la digitalización para automatizar completamente la mayoría de sus servicios de empleo en lugar de como complemento a la gestión de casos cara a cara. Examinamos el potencial y los límites de este proyecto para sustituir el trato humano por «burocracias automáticas». ¿En qué medida pueden digitalizarse los servicios sociales y de empleo? ¿Cuáles son las contrapartidas? Al abordar estas cuestiones, examinamos las supuestas ventajas de las burocracias automatizadas para lograr mayores niveles de eficiencia, responsabilidad y coherencia en la aplicación de las políticas. Si bien reconocemos los beneficios potenciales de las burocracias automatizadas tanto para los gobiernos como para los solicitantes de empleo, argumentamos que habrá que hacer concesiones entre la mejora de la eficiencia y la coherencia de los servicios y la garantía de que los servicios sigan siendo accesibles y respondan a circunstancias altamente personalizadas. </t>
  </si>
  <si>
    <t>Australia; Discretion; Governance of activation; Keywords: Digitalisation; Machine bureaucracies; Public employment services; Street-level bureaucracy; Welfare reform; Welfare-to-work</t>
  </si>
  <si>
    <t>https://www.scopus.com/inward/record.uri?eid=2-s2.0-85127050879&amp;doi=10.1017%2fS0047279422000174&amp;partnerID=40&amp;md5=f96dab7b4e54a0af1a03a82506501195</t>
  </si>
  <si>
    <t>Seivwright, Ami N. (57188638462); Callis, Zoe (57213823466); Flatau, Paul R. (7003468745)</t>
  </si>
  <si>
    <t>Perspectives of socioeconomically disadvantaged parents on their children's coping during COVID-19: Implications for practice</t>
  </si>
  <si>
    <t xml:space="preserve">Perspectivas de los padres desfavorecidos socioeconómicamente sobre el afrontamiento de sus hijos durante COVID-19. Implicaciones para la práctica: Implicaciones para la práctica
</t>
  </si>
  <si>
    <t>Disruptions caused by COVID-19 have the potential to create long-term negative impacts on children's well-being and development, especially among socioeconomically disadvantaged children. However, we know little about how socioeconomically disadvantaged families are coping with the pandemic, nor the types of support needed. This study presents qualitative analysis of responses to an open-ended question asking parents how children are coping with the restrictions associated with COVID-19, to identify areas in which these cohorts can be supported. Four main themes were identified: health concerns, schooling difficulties, social isolation and adjustment to restrictions. Health concerns included exacerbation of pre-existing health conditions, fear about the virus, difficulty getting children to understand the pandemic and increased sedentary behaviour. Schooling difficulties referred to the challenges of home schooling, which were behavioural (e.g. difficulty concentrating) and logistical (e.g. technology). Social isolation, expressed as missing friends, family and/or institutions was common. Finally, parents expressed that children experienced both positive adjustments to restrictions, such as spending more time with family, and negative adjustments such as increased screen time. Many responses from parents touched on topics across multiple themes, indicating a need for comprehensive, holistic assessment of children's and families' needs in the provision of support services. The content of the themes supports calls for resources to support children and families including increased financial and practical accessibility of social services, physical health and exercise support, mental health support and COVID-19 communication guides. © 2022 The Authors. Children &amp; Society published by National Children's Bureau and John Wiley &amp; Sons Ltd.</t>
  </si>
  <si>
    <t>children; COVID-19; pandemic; parenting; socioeconomic disadvantage; support needs</t>
  </si>
  <si>
    <t>https://www.scopus.com/inward/record.uri?eid=2-s2.0-85131244213&amp;doi=10.1111%2fchso.12597&amp;partnerID=40&amp;md5=d4f39ae70f22d766f602410257f907a4</t>
  </si>
  <si>
    <t>Dubois, Elisabeth (57222062895); Yuan, Xiaojun (55388164700); Bennett Gayle, DeeDee (57257494200); Khurana, Pallavi (57808483500); Knight, Thora (57351713700); Laforce, Salimah (35932544700); Turetsky, David (57257479100); Wild, David (13102874300)</t>
  </si>
  <si>
    <t>Socially vulnerable populations adoption of technology to address lifestyle changes amid COVID-19 in the US</t>
  </si>
  <si>
    <t xml:space="preserve">Adopción de tecnología por parte de poblaciones socialmente vulnerables para afrontar los cambios de estilo de vida en medio de COVID-19 en EE.UU.
</t>
  </si>
  <si>
    <t>The COVID-19 global pandemic has changed every facet of our lives overnight and has resulted in many challenges and opportunities. Utilizing the Lens of Vulnerability we investigate how disparities in technology adoption affect activities of daily living. In this paper, we analyze the existing literature and case studies regarding how the lifestyles of socially vulnerable populations have changed during the pandemic in terms of technology adoption. Socially vulnerable populations, such as racial and ethnic minorities, people with disabilities, older adults, children, and the socially isolated, are specifically addressed because they are groups of people who have been significantly and disproportionately affected by the pandemic. This paper emphasizes that despite seeing changes in and research on technology adoption across healthcare, employment, and education, the impact of COVID-19 in government and social services and activities of daily living is underdeveloped. The study concludes by offering practical and academic recommendations and future research directions. Lessons learned from the current pandemic and an understanding of the differential technology adoption for activities of daily living amid a disaster will help emergency managers, academics, and government officals prepare for and respond to future crises. © 2022 Wuhan University</t>
  </si>
  <si>
    <t xml:space="preserve">La pandemia mundial COVID-19 ha cambiado de la noche a la mañana todas las facetas de nuestras vidas y ha dado lugar a numerosos retos y oportunidades. Utilizando la Lente de la Vulnerabilidad investigamos cómo las disparidades en la adopción de tecnología afectan a las actividades de la vida diaria. En este artículo analizamos la bibliografía y los estudios de casos existentes sobre cómo han cambiado los estilos de vida de las poblaciones socialmente vulnerables durante la pandemia en términos de adopción de tecnología. Las poblaciones socialmente vulnerables, como las minorías raciales y étnicas, las personas con discapacidad, los adultos mayores, los niños y las personas socialmente aisladas, se abordan específicamente porque son grupos de personas que se han visto afectadas de forma significativa y desproporcionada por la pandemia. Este documento hace hincapié en que, a pesar de que se han observado cambios y se ha investigado sobre la adopción de tecnología en los ámbitos de la atención sanitaria, el empleo y la educación, el impacto de la COVID-19 en los servicios gubernamentales y sociales y en las actividades de la vida diaria está poco desarrollado. El estudio concluye ofreciendo recomendaciones prácticas y académicas y futuras líneas de investigación. Las lecciones aprendidas de la actual pandemia y la comprensión de las diferencias en la adopción de tecnología para las actividades de la vida diaria en medio de una catástrofe ayudarán a los gestores de emergencias, académicos y funcionarios públicos a prepararse y responder a futuras crisis.
</t>
  </si>
  <si>
    <t>COVID-19; Daily activities; Lifestyle changes; Socially vulnerable population; Technology adoption</t>
  </si>
  <si>
    <t>https://www.scopus.com/inward/record.uri?eid=2-s2.0-85141715608&amp;doi=10.1016%2fj.dim.2022.100001&amp;partnerID=40&amp;md5=5d48d90137398feff1f3ea52289c8bf8</t>
  </si>
  <si>
    <t>Wallace, Meghan (57226460894)</t>
  </si>
  <si>
    <t>The data dilemma: How delaware is responding to the cdc’s recommendations on gun violence</t>
  </si>
  <si>
    <t xml:space="preserve">El dilema de los datos: cómo responde delaware a las recomendaciones del cdc sobre la violencia armada
</t>
  </si>
  <si>
    <t>In 2015, in response to a rising problem of gun violence in the City of Wilmington, Delaware, and due to the urging of local public officials, the Centers for Disease Control and Prevention (CDC) conducted a groundbreaking study around the public health crisis and issued three recommendations on opportunities for prevention. The ideal solutions centered on the creation of a predictive analytic tool that would help social service providers determine who is most likely, based on a set of weighted risk factors, to engage in gun violence. As various entities started to lay the foundation for implementing the CDC’s recommendations, they faced several hurdles directly related to this new technological solution. After careful consideration and thorough vetting, which was also recommended by the CDC, led by Governor Carney’s Family Services Cabinet Council (FSCC), Delaware concluded two things: a tool of this nature presents ethical issues, and there are evidence-based strategies to identify those engaging or likely to engage in gun violence; and notwithstanding the ethical concerns surrounding the tool, Delaware lacked the technology infrastructure and staffing to develop such a tool. Ultimately, good collaboration (facilitated by Social Contract, a local consulting firm) through the FSCC fostered an alternate path forward in keeping with the spirit of the CDC’s recommendations; while the CDC’s recommendations were not precisely enacted, their contribution has led to investments and capacity building in Delaware to support individuals and families most proximal to the problem. Ultimately, convening stakeholders to fully examine an issue and ideate solutions with the most potential for impact resulted in two meaningful outcomes: (1) an innovative approach to ultimately reduce gun violence in the City of Wilmington through widespread collaboration of state services, developing meaningful relationships with those directly engaged in gun violence; and (2) the creation of a statewide data-sharing system that will help improve service delivery and outcomes for Delawareans in need. © 2021 Delaware Academy of Medicine / Delaware Public Health Association.</t>
  </si>
  <si>
    <t>https://www.scopus.com/inward/record.uri?eid=2-s2.0-85111635885&amp;doi=10.32481%2fdjph.2021.07.008&amp;partnerID=40&amp;md5=bd12ccc95b92e2bd0b494fe281c49793</t>
  </si>
  <si>
    <t>Fugletveit, Ragnhild (56986401600); Lofthus, Ann-Mari (55624246800)</t>
  </si>
  <si>
    <t>From the desk to the cyborg’s faceless interaction in the Norwegian Labour and Welfare Administration</t>
  </si>
  <si>
    <t xml:space="preserve">Del escritorio a la interacción sin rostro del ciborg en la Administración noruega de Trabajo y Bienestar Social
</t>
  </si>
  <si>
    <t>We explore the shift from desk to digital services in the Norwegian Labour and Welfare Administration (NAV). This organizational shift is part of the “Channel Strategy”, which aims to route service users through multiple choices of media channel in NAV. The research question is: How do NAV service users with mental health challenges and co-occurring disorders experience the digitalization of NAV’s services? Our methodological framework is a bottom-up perspective. Our empirical sample consists of qualitative interviews with 25 service users with co-occurring disorders and challenges with mental health problems who have extensive knowledge of and experience using NAV’s services. The findings indicate a shift towards what we have termed “faceless interaction”, which refers to interactions related to users, frontline workers and the welfare system, as well as to how users respond to mediation in a digital context. In this integrated circuit, humans are responding to the terms set by technology; human interaction related to user involvement and responsibility is less prominent. The conclusion indicates that a shift towards digital social services in NAV requires new forms of skill and communication among both frontline workers in NAV and users with mental health challenges and co-occurring disorders. Copyright © 2021 Author(s).</t>
  </si>
  <si>
    <t>co-occurring disorders; cyborg bureaucracy; Digitalization; service user involvement; social interactions</t>
  </si>
  <si>
    <t>https://www.scopus.com/inward/record.uri?eid=2-s2.0-85143217017&amp;doi=10.18261%2fissn.2464-4161-2021-02-01&amp;partnerID=40&amp;md5=d7a34ceeb7766eb3b9124bb591ca760d</t>
  </si>
  <si>
    <t>De Oliveira, Claire (55387915600); Gatov, Evgenia (57195739514); Rosella, Laura (23489789700); Chen, Simon (57209616485); Strauss, Rachel (57455845500); Azimaee, Mahmoud (35769003200); Paterno, Elizabeth (57544545900); Guttmann, Astrid (7004302588); Chong, Nelson (57190967099); Ionescu, Peter (57566080400); Ji, Sean (57566080500); Kopp, Alexander (17835086800); Lan, Annie (57566276700); Ma, Charlotte (57566276800); Pring, Miranda (57566276900); Raj, Priyanka (57565885500); Ryan, Steven (57566277000); Saskin, Refik (6507726247); Wong, Fiona (57565691200)</t>
  </si>
  <si>
    <t>Describing the linkage between administrative social assistance and health care databases in Ontario, Canada</t>
  </si>
  <si>
    <t xml:space="preserve">Descripción de la relación entre las bases de datos administrativas de asistencia social y atención sanitaria en Ontario (Canadá)
</t>
  </si>
  <si>
    <t>Background The linkage of records across administrative databases has become a powerful tool to increase information available to undertake research and analytics in a privacy protective manner. Objective The objective of this paper was to describe the data integration strategy used to link the Ontario Ministry of Children, Community and Social Services (MCCSS)-Social Assistance (SA) database with administrative health care data. Methods Deterministic and probabilistic linkage methods were used to link the MCCSS-SA database (2003- 2016) to the Registered Persons Database, a population registry containing data on all individuals issued a health card number in Ontario, Canada. Linkage rates were estimated, and the degree of record linkage and representativeness of the dataset were evaluated by comparing socio-demographic characteristics of linked and unlinked records. Results There were a total of 2,736,353 unique member IDs in the MCCSS-SA database from the 1st January 2003 to 31st December 2016; 331,238 (12.1%) were unlinked (linkage rate = 87.9%). Despite 16 passes, most record linkages were obtained after 2 deterministic (76.2%) and 14 probabilistic passes (11.7%). Linked and unlinked samples were similar for most socio-demographic characteristics (i.e., sex, age, rural dwelling), except migrant status (non-migrant versus migrant) (standardized difference of 0.52). Linked and unlinked records were also different for SA program-specific characteristics, such as social assistance program, Ontario Works and Ontario Disability Support Program (standardized difference of 0.20 for each), data entry system, Service Delivery Model Technology only and both Service Delivery Model Technology and Social Assistance Management System (standardized difference of 0.53 and 0.52, respectively), and months on social assistance (standardized difference of 0.43). Conclusions Additional techniques to account for sub-optimal linkage rates may be required to address potential biases resulting from this data linkage. Nonetheless, the linkage between administrative social assistance and health care data will provide important findings on the social determinants of health. 2022  © The Authors.</t>
  </si>
  <si>
    <t>administrative health care data; administrative social assistance data; Data linkage; Ontario</t>
  </si>
  <si>
    <t>https://www.scopus.com/inward/record.uri?eid=2-s2.0-85126834944&amp;doi=10.23889%2fijpds.v7i1.1689&amp;partnerID=40&amp;md5=c049b11561cb21cde5c754cae190262d</t>
  </si>
  <si>
    <t>Lu, Yujia (57397321000); Chen, Yangfen (36699288500)</t>
  </si>
  <si>
    <t>Is China's agricultural enterprise growing steadily? Evidence from listed agricultural companies</t>
  </si>
  <si>
    <t xml:space="preserve">¿Crece de forma sostenida la empresa agrícola china? Datos de empresas agrícolas que cotizan en bolsa
</t>
  </si>
  <si>
    <t>Agricultural enterprises are integral for agricultural modernization, serving as a bridge between scattered small-scale farmers and modern markets. However, agricultural competitiveness is still weak in China. This paper uses the Technique for Order of Preference by Similarity to Ideal Solution (TOPSIS) method to measure the growth performance of China's listed agricultural companies and analyze its influencing factors based on Panel-Corrected Standard Errors (PCSE) to verify whether they are capable of achieving sustainable development. The findings confirm that first, listed Chinese agricultural companies have significantly increased profitability and scale in recent years but are still weak compared to other industries. The growth performance of such enterprises is generally stable, the difference between them is decreasing, and their growth ranking fluctuates greatly, with significant regional and industrial characteristics. Second, technological efficiency, scale, and age are positively related to the growth of listed agricultural companies. The diversification and expansion of business harm the profitability and development of enterprises. Currently, financial support can satisfy the short-term profit-seeking demands of enterprises but is inadequate to improve the ability of enterprises to grow. Third, China's listed agricultural companies need to devise policies through a forward-looking perspective and use them more effectively. Additionally, the transformation opportunities introduced by non-agricultural capital into agriculture deserve attention. When agricultural enterprises realize technological progress via modern capital, they understand the importance of utilizing and integrating technological innovation and increase the efficiency of transforming new technology into productivity. Policy orientation should be attentive to the public welfare of these listed companies and take into account the demands of corporate profits to realize the long-term sustainable development of enterprises and regions. © 2022 The Authors</t>
  </si>
  <si>
    <t>Development capability; Firm growth; Firm profitability; Listed agricultural companies; Sustainability</t>
  </si>
  <si>
    <t>https://www.scopus.com/inward/record.uri?eid=2-s2.0-85138951113&amp;doi=10.1016%2fj.cjpre.2021.12.022&amp;partnerID=40&amp;md5=5322670cfaa1a4989120359a5d0ab7cf</t>
  </si>
  <si>
    <t>Safarov, Nuriiar (57219241825)</t>
  </si>
  <si>
    <t>Personal experiences of digital public services access and use: Older migrants’ digital choices</t>
  </si>
  <si>
    <t xml:space="preserve">Experiencias personales de acceso y uso de servicios públicos digitales: Las opciones digitales de los inmigrantes de más edad
</t>
  </si>
  <si>
    <t>This paper presents a study of the personal experiences of older migrants as they use digital technologies and electronic services. Focusing primarily on digital health and social services, the aim of this research is to gain a better understanding of the digital divide at a micro-level. The concept of digital choice is used to analyse the personal decisions that lead to an engagement with digital technologies and internet services or a disengagement from online tools. A qualitative case study of Russian-speaking migrants in Finland utilised participant observation, interviews, and diaries to gain insights into the adoption of digital public services from the user perspective. This paper contributes to the view of digital engagement as a complex and multifaceted process that involves socio-demographic determinants, as well as individual agency and social context. The key findings of this study show that individual efforts and personal attributes, such as habits, sense of trust, and fears, play critical roles in shaping digital engagement. The context of ongoing digitalisation in the public sphere is discussed as an important push factor influencing the research participants’ adoption and use of digital services. © 2021 The Author(s)</t>
  </si>
  <si>
    <t>Agency; Digital choice; Digital engagement; Digital public services; Older migrants</t>
  </si>
  <si>
    <t>https://www.scopus.com/inward/record.uri?eid=2-s2.0-85108009356&amp;doi=10.1016%2fj.techsoc.2021.101627&amp;partnerID=40&amp;md5=3d67bbd7c07396d100526b3c09841905</t>
  </si>
  <si>
    <t>Bryan, Austin (57350565600)</t>
  </si>
  <si>
    <t>“Security begins with you”: compulsory heterosexuality, registers of gender and sexuality, and transgender women getting by in Kampala, Uganda; [  A segurança começa com você”: heterossexualidade obrigatória, registros de gênero e sexualidade, e mulheres transgêneros sobreviver em Kampala, Uganda]; [  “La seguridad empieza por ti”: la heterosexualidad obligatoria, registros de género y sexualidad, y mujeres transgénero sobreviviendo en Kampala, Uganda]</t>
  </si>
  <si>
    <t>La seguridad empieza por ti»: la heterosexualidad obligatoria, registros de género y sexualidad, y mujeres transgénero sobreviviendo en Kampala, Uganda].</t>
  </si>
  <si>
    <t>This article examines how women getting by in Kampala, take up registers of gender and sexuality in a contemporary hybrid democratic-authoritarian state with compulsory heterosexuality. Sections 145–146 of Uganda’s fourth Constitution (1995–present) include language dating to the British colonial administration of the Uganda Protectorate (1950), which criminalizes “carnal knowledge of any person against the order of nature.” This has been regularly used by the Uganda Police Force, since the contemporary politicization of homosexuality in the early 2000s, to justify the harassment, incarceration, and torture of those who are identified as “homosexual.” In addition to the economic precarity most Ugandans already face, transgender women seeking social services are often instructed by Non-Governmental Organization (NGO) social workers that “security begins with you” and are encouraged to manage the way they performatively index their gender and sexuality. Drawing from interviews and participant observations in Kampala, Uganda from volunteer work at the NGO, Sexual Minorities Uganda (2015–2016), I find that transgender women use various registers of gender and sexuality that do not fully conform with the norms for performativity inside the queer community and must reconcile their insecurity through privatized social services, security, and market activities that determine the insecurity of their daily life. © 2021 The Author(s). Published by Informa UK Limited, trading as Taylor &amp; Francis Group.</t>
  </si>
  <si>
    <t>anthropology; critical human rights; gender and sexuality studies; science and technology studies (STS); Security studies</t>
  </si>
  <si>
    <t>https://www.scopus.com/inward/record.uri?eid=2-s2.0-85119652238&amp;doi=10.1080%2f25729861.2021.1984640&amp;partnerID=40&amp;md5=625ea83dd67399512e4fbc3ef912fe0f</t>
  </si>
  <si>
    <t>Panov, Ihor (58785801600); Petrosyan, Kristina (58785801700); Dobroboh, Liudmyla (57212601876); Chernobuk, Valentyna (58785801800); Rashed, Yuliia (58784926300)</t>
  </si>
  <si>
    <t>Ensuring Legal Safeguards for Digitalized Social Services within the Framework of Government Decentralization</t>
  </si>
  <si>
    <t xml:space="preserve">Garantizar las salvaguardias jurídicas de los servicios sociales digitalizados en el marco de la descentralización gubernamental
</t>
  </si>
  <si>
    <t>The purpose of the study is to digitize the social services system in the context of decentralization of power: legal regulation and areas of improvement. Main content. It has been established that new online services are being introduced in Ukraine to enable consumers to receive such services virtually. In our opinion, in the future, these services should simplify the procedure for access to them, taking into account the entities which are primarily interested in using them, and expand the scope of their provision: from informing the consumer to obtaining the result. The society and science development requires the introduction of new technologies into the service system. It has been concluded that the need to use information technologies in judicial proceedings is due to the global informational support of modern society, and development of new interaction forms in the social area using electronic means of communication: the global Internet, mobile and satellite communication systems. The author reveals the essence of , which is introduced within the framework of the Unified Social Information System of a single electronic document in the social matters, and highlighted the disadvantage of this application: ensuring the protection of personal data, and access to information about the citizen sphere of interests accumulated in computer networks. © 2023 Ihor Panov et.al.</t>
  </si>
  <si>
    <t xml:space="preserve">El objeto del estudio es la digitalización del sistema de servicios sociales en el contexto de la descentralización de competencias: regulación jurídica y áreas de mejora. Contenido principal. Se ha comprobado que en Ucrania se están introduciendo nuevos servicios en línea que permiten a los consumidores recibir dichos servicios de forma virtual. En nuestra opinión, en el futuro, estos servicios deberán simplificar el procedimiento de acceso a los mismos, teniendo en cuenta las entidades que son las principales interesadas en utilizarlos, y ampliar el ámbito de su prestación: desde la información al consumidor hasta la obtención del resultado. El desarrollo de la sociedad y la ciencia exige la introducción de nuevas tecnologías en el sistema de servicios. Se ha llegado a la conclusión de que la necesidad de utilizar las tecnologías de la información en los procedimientos judiciales se debe al soporte informativo global de la sociedad moderna, y al desarrollo de nuevas formas de interacción en el ámbito social utilizando medios electrónicos de comunicación: Internet global, sistemas de comunicación móvil y por satélite. El autor revela la esencia de , que se introduce en el marco del Sistema Unificado de Información Social de un único documento electrónico en los asuntos sociales, y destacó la desventaja de esta aplicación: garantizar la protección de los datos personales, y el acceso a la información sobre el ciudadano esfera de intereses acumulados en las redes informáticas. © 2023 Ihor Panov et.al.
</t>
  </si>
  <si>
    <t>Portal Diia</t>
  </si>
  <si>
    <t>https://www.scopus.com/inward/record.uri?eid=2-s2.0-85180900046&amp;doi=10.15575%2fkh.v5i3.30834&amp;partnerID=40&amp;md5=fa5fecc76b9fcaa38f793144e0eff25a</t>
  </si>
  <si>
    <t>Hujala, Tuomas (57340401300); Laihonen, Harri (14019918600)</t>
  </si>
  <si>
    <t>Knowledge management in a regional integrated health and social care system</t>
  </si>
  <si>
    <t xml:space="preserve">Gestión del conocimiento en un sistema regional integrado de atención sanitaria y social
</t>
  </si>
  <si>
    <t>Purpose: This article analyses a major healthcare and social welfare reform establishing new regional and integrated wellbeing services counties in Finland. The authors approach the reform and service integration as a knowledge management (KM) issue and analyse how KM appears and contributes in the context of integrated care, specifically in the process of integrating social and health care. Design/methodology/approach: The article analyses the case organisation's KM initiatives in light of the integrated care literature and recognises the tasks and requirements for effective KM when building integrated health and social care system. The empirical research material for this qualitative study consisted of the case organisation's strategy documents, the results of an external maturity assessment, KM workshop materials and publicly available documentation of the Finnish health and social care reform. Findings: This study identifies the mechanisms by which KM can support health and social services integration. At the macro level, national coordination and regional co-operation require common information structures. At the meso level, a shared regional strategy with shared objectives guides both organisational decision-making and collaboration between professionals. At the micro level, technology supported and data-driven planning of service chains complements the experiences of professionals and may help remove obstacles to integration. Originality/value: This study contributes to the literature on integrated care by providing a more comprehensive view of the role and tasks of knowledge and KM when reforming health and social services than approaches focussing solely on health informatics and internal efficiency. © 2022, Tuomas Hujala and Harri Laihonen.</t>
  </si>
  <si>
    <t>Propósito: Este artículo analiza una importante reforma de la asistencia sanitaria y social que establece nuevos condados regionales y servicios integrados de bienestar en Finlandia. Los autores abordan la reforma y la integración de servicios como una cuestión de gestión del conocimiento (GC) y analizan cómo aparece y contribuye la GC en el contexto de la asistencia integrada, concretamente en el proceso de integración de la asistencia social y sanitaria. Diseño/metodología/enfoque: El artículo analiza las iniciativas de gestión del conocimiento de la organización del caso a la luz de la literatura sobre atención integrada y reconoce las tareas y requisitos para una gestión del conocimiento eficaz cuando se construye un sistema integrado de atención sanitaria y social. El material de investigación empírica para este estudio cualitativo consistió en los documentos estratégicos de la organización, los resultados de una evaluación externa de madurez, materiales de talleres de gestión de conocimientos y documentación pública disponible sobre la reforma finlandesa de la asistencia sanitaria y social. Resultados: Este estudio identifica los mecanismos mediante los cuales la gestión de los conocimientos puede apoyar la integración de los servicios sanitarios y sociales. A nivel macro, la coordinación nacional y la cooperación regional requieren estructuras de información comunes. A nivel meso, una estrategia regional común con objetivos compartidos orienta tanto la toma de decisiones organizativas como la colaboración entre profesionales. A nivel micro, una planificación de las cadenas de servicios basada en datos y apoyada en la tecnología complementa las experiencias de los profesionales y puede contribuir a eliminar los obstáculos a la integración. Originalidad/valor: Este estudio contribuye a</t>
  </si>
  <si>
    <t>Health and social services; Integrated care; Knowledge management; Public reform</t>
  </si>
  <si>
    <t>https://www.scopus.com/inward/record.uri?eid=2-s2.0-85145336293&amp;doi=10.1108%2fJICA-06-2022-0032&amp;partnerID=40&amp;md5=14a207c37a56ee604f21e51305f0856e</t>
  </si>
  <si>
    <t>Monaghan, Paige (57473072500); Waring, Sara (55375944800); Giles, Susan (57132384600); O’Brien, Freya (57200920493)</t>
  </si>
  <si>
    <t>What works in improving inter-agency responses to missing children investigations: A scoping review</t>
  </si>
  <si>
    <t xml:space="preserve">Qué funciona en la mejora de las respuestas interinstitucionales a las investigaciones sobre niños desaparecidos: Una revisión del alcance
</t>
  </si>
  <si>
    <t>Responsibility for responding to missing children belongs to multiple agencies, including police, children’s homes and social services, but evidence highlights issues with collaboration. The following scoping review seeks to identify what is currently known about mechanisms that enhance collaboration in responding to missing. Findings highlight the value of (i) information-sharing techniques; (ii) cross-agency technology; (iii) single points of contact; (iv) regular multi-agency meetings; (v) shared understanding of terminology; (vi) clarifying roles and responsibilities; and (vii) joint training. However, research is needed that empirically tests the effectiveness of strategies and interventions for improving inter-agency working in this risky and uncertain context. © The Author(s) 2024.</t>
  </si>
  <si>
    <t xml:space="preserve">La responsabilidad de responder a la desaparición de menores recae en múltiples organismos, como la policía, los centros de acogida de menores y los servicios sociales, pero los datos ponen de manifiesto problemas de colaboración. La siguiente revisión del alcance pretende identificar lo que se sabe actualmente sobre los mecanismos que mejoran la colaboración en la respuesta a las desapariciones. Los resultados destacan el valor de (i) las técnicas de intercambio de información; (ii) la tecnología interinstitucional; (iii) los puntos de contacto únicos; (iv) las reuniones periódicas interinstitucionales; (v) la comprensión compartida de la terminología; (vi) la clarificación de las funciones y responsabilidades; y (vii) la formación conjunta. Sin embargo, se necesita investigación que pruebe empíricamente la eficacia de las estrategias e intervenciones para mejorar el trabajo interinstitucional en este contexto arriesgado e incierto. Los autores 2024.
</t>
  </si>
  <si>
    <t>collaboration; Missing children; multi-agency; scoping review</t>
  </si>
  <si>
    <t>https://www.scopus.com/inward/record.uri?eid=2-s2.0-85188425001&amp;doi=10.1177%2f0032258X241241016&amp;partnerID=40&amp;md5=a8f96db98a79c4f414e47c9e03702f9f</t>
  </si>
  <si>
    <t>Yue, Songshan (55597149500); Lyu, Guonian (59182491400); Wen, Yongning (8269292400); Chen, Min (55733214300)</t>
  </si>
  <si>
    <t>Progresses in integrated application methods of geographic analysis models for virtual geographic environment construction; [面向虚拟地理环境构建的地理分析模型集成应用方法进展]</t>
  </si>
  <si>
    <t>Avances en los métodos de aplicación integrada de modelos de análisis geográfico para la construcción de entornos geográficos virtuale</t>
  </si>
  <si>
    <t>Geographic analysis models serve as crucial resources for tackling geo-problems, simulating geographic environments, and supporting decision-making analysis. They play a key role in constructing virtual geographic environments (also known as digital twin geographic environments). Integrating geographic analysis models with diverse simulation capabilities from various fields enables a comprehensive representation of real geographical environments. This integration supports the development of visual, usable, analyzable, and interactive virtual geographic environments. This study systematically examines the current research progress in the integration methods of geographic analysis models. In general, integrating physical and social processes and merging big data with deep learning have gained increased attention in recent years. Compared with using a single model, multimodel integration enhances the understanding of the objective geographical world by integrating multiple elements and processes. Integrating models within a single domain or across domains ultimately involves basic execution links, such as combining, nesting, and connecting multiple models in a specific computing environment. In response to this, customized integration and modular integration are the main approaches to current geographical analysis model integration research. Customized integration offers tailored solutions for specific models considering cognitive and technical characteristics. However, it is heavily influenced by individual model characteristics and may become unsustainable during the integration of numerous models, leading to frequent revision activities. Modular integration relies on standardized components with clear association logic and supports component replacement. However, it faces strong technical dependencies and constraints, such as those that involve programming language, data structure, and operating environment. In practice, current model integration research often varies between customization and modularity, with the former lacking sustainability and the latter being limited by compatibility issues. In this study, the idea of a “geographic analysis model container” is proposed, and the methods are implemented to address the problems mentioned. With the assistance of the concept of containerization, the data, programs, and computing resources upon which geographical models rely are loaded into a “container.” Then, the model is developed in a customized manner within the container, while the modular model integration work occurs outside the container. Striking a balance between customized and modular approaches is anticipated to enhance the overall effectiveness of geographic modeling and simulation efforts. Conducting a multilevel, multigranularity, and multiscale integration across elements, processes, and functional relationships is necessary for addressing specific geographical problems. The development of “geographic analysis model containers” tailored to express geographical system evolution laws and driving mechanisms has become crucial. Accumulating and improving model integration capabilities based on containers is expected to establish an effective bridge between model construction, transformation, and integration. This advancement can promote geographical models from experimental tools to essential components of social service infrastructure. Decision-making analysis, solution simulation, and customized planning capabilities can be provided for various digital twin geographical scenarios (such as digital twin cities, digital twin river basins, and digital twin water conservancies) by integrating geographical analysis models. This integration drives advancements in digital twins, metaverses, and digital human technology, spanning visual experiences, operation, and maintenance management. It also incorporates geographical knowledge, enhances interactive functions, and promotes a comprehensive understanding. © 2024 Science Press. All rights reserved.</t>
  </si>
  <si>
    <t>Los modelos de análisis geográfico constituyen recursos cruciales para abordar geoproblemas, simular entornos geográficos y apoyar el análisis de la toma de decisiones. Desempeñan un papel clave en la construcción de entornos geográficos virtuales (también conocidos como entornos geográficos gemelos digitales). La integración de modelos de análisis geográfico con diversas capacidades de simulación procedentes de distintos campos permite una representación completa de los entornos geográficos reales. Esta integración favorece el desarrollo de entornos geográficos virtuales visuales, utilizables, analizables e interactivos. Este estudio examina sistemáticamente los avances actuales de la investigación en los métodos de integración de modelos de análisis geográfico. En general, la integración de procesos físicos y sociales y la fusión de big data con aprendizaje profundo han ganado cada vez más atención en los últimos años. En comparación con el uso de un único modelo, la integración multimodelo mejora la comprensión del mundo geográfico objetivo mediante la integración de múltiples elementos y procesos. La integración de modelos dentro de un único dominio o entre dominios implica, en última instancia, vínculos de ejecución básicos, como la combinación, el anidamiento y la conexión de múltiples modelos en un entorno informático específico. En respuesta a esto, la integración personalizada y la integración modular son los principales enfoques de la investigación actual sobre integración de modelos de análisis geográfico. La integración personalizada ofrece soluciones a medida para modelos específicos teniendo en cuenta las características cognitivas y técnicas. Sin embargo, es he</t>
  </si>
  <si>
    <t>digital twin geographic environment; geographical analysis model container; geographical analysis models; model integration; remote sensing; virtual geographic environment</t>
  </si>
  <si>
    <t>https://www.scopus.com/inward/record.uri?eid=2-s2.0-85196642054&amp;doi=10.11834%2fjrs.20233005&amp;partnerID=40&amp;md5=c7f90d9942d78520455636abb9fcc5f3</t>
  </si>
  <si>
    <t>Desmarchelier, Benoît (55342070000); Djellal, Faridah (6507186722); Gallouj, Faïz (6603310208)</t>
  </si>
  <si>
    <t>Knowledge-Intensive Social Services as the Basis for the National Social Innovation Systems</t>
  </si>
  <si>
    <t xml:space="preserve">Los servicios sociales intensivos en conocimiento como base de los sistemas nacionales de innovación social
</t>
  </si>
  <si>
    <t>This paper provides theoretical foundations for the existence of national social innovations systems (NSIS) and presents such a system with empirical data. Departing from the activities in France of Ashoka, a large and old service organization, which we label as knowledge-intensive social service (KISS), we build a large and robust social innovation network in France and argue that it represents a credible approximation of the country’s NSIS. On this basis, we find differences within the national innovation system (NIS). Indeed, the core of the NSIS involves very few actors emanating from manufacturing or technology-intensive industries, and the coordination between actors seems more bottom-up than in the NIS. © 2022 by the authors.</t>
  </si>
  <si>
    <t>knowledge-intensive services; national innovation system; social innovation; third sector</t>
  </si>
  <si>
    <t>https://www.scopus.com/inward/record.uri?eid=2-s2.0-85127665047&amp;doi=10.17323%2f2500-2597.2022.1.34.41&amp;partnerID=40&amp;md5=256e681ccd428e09a99a9198197e2234</t>
  </si>
  <si>
    <t>Hasselblad, Annika (57215001129); Zimic, Sheila (56114151100); Sundberg, Leif (57202701848)</t>
  </si>
  <si>
    <t>Contemporary welfare organizations engage in various evaluation practices to assess the quality of their services. In this paper we report a qualitative exploration of how technology-enabled evaluations are understood by organizational members who participate in quality assurance activities in Swedish social services. The study contributes to critical information systems literature, focusing on the tensions professionals experience in relation to the digital systems they use for evaluations. For example, “quantities” take precedence over the qualities of such work, as information systems constrain ambitions to realize knowledge-based social services. The results reveal three tensions in professionals’ evaluation-related activities arising from conflicting uses or desires. One is between desires for flexible systems that enable reflection and standardized digital support systems. Another is between uses or desires for indicators that are meaningful at the operational level and for general, comparable measures at the management level. The third is between desires to use evaluation procedures for learning and control. The study contributes to both theory and practice related to technology-enabled evaluation of welfare services, and critical perspectives on information systems. © 2023 The Author(s). Published with license by Taylor &amp; Francis Group, LLC.</t>
  </si>
  <si>
    <t>Evaluation practices; quality management; social services organizations</t>
  </si>
  <si>
    <t>https://www.scopus.com/inward/record.uri?eid=2-s2.0-85178246596&amp;doi=10.1080%2f15228835.2023.2287241&amp;partnerID=40&amp;md5=d9a2e03b5cccb237bda4ee7b58816e52</t>
  </si>
  <si>
    <t>Rivoir, Ana (57194576222); Reilly, Katherine (57208432676)</t>
  </si>
  <si>
    <t>Elder People and Personal Data: New Challenges in Health Platformization</t>
  </si>
  <si>
    <t>In Uruguay, as in many countries around the world, healthcare providers are looking to digital technologies to enhance service provision. This includes introducing new data‐intensive systems that facilitate connections between healthcare providers and patients and maintaining records of these interactions. This article considers the numeric ability of older citizens to critically assess the implications of platformization and datafication within the Uruguayan healthcare system with a view to identifying implications for digital literacy programs. The ability of older people to manage their personal data within healthcare systems shapes their ability to enact citizenship and human rights. This reality came into sharp relief during the recent Covid‐19 pandemic, demonstrating the extent to which core social services have become datafied and digitally mediated, as well as their potential to deepen digital divides where senior citizens are concerned. Critical perspectives on technological change, well‐being, and ageing offer useful perspectives on this challenge. Drawing inspiration from these perspectives, in this article, we explore the results of a digital literacy initiative that worked with 16 seniors to explore their experiences of personal data collection within Uruguay’s new National Comprehensive Health System. Our approach simultaneously worked to build digital literacy while also revealing the complex relationships and disconnections between the ontological frameworks mapped onto healthcare by systems designers and the reality of older people. In the conclusions, we consider the implications of these observations for seniors’ digital literacy interventions that foster seniors’ critical understanding of their data subjectivity in the context of local healthcare systems. © 2023 by the author(s); licensee Cogitatio Press (Lisbon, Portugal). This article is licensed under a Creative Commons Attribution 4.0 International License (CC BY).</t>
  </si>
  <si>
    <t>datafication; digital literacy; health care; platforms; senior citizens; seniors’ digital literacy</t>
  </si>
  <si>
    <t>https://www.scopus.com/inward/record.uri?eid=2-s2.0-85167885919&amp;doi=10.17645%2fmac.v11i3.6838&amp;partnerID=40&amp;md5=c8cc2b55a11f0e06635653fe164265c1</t>
  </si>
  <si>
    <t>Yarskaya-Smirnova, V.N. (57224493090); Yarskaya-Smirnova, E.R. (6507960734); Zaitsev, D.V. (35622669600)</t>
  </si>
  <si>
    <t>Temporality of social care in the pandemic context of urbanism and culture of inclusion</t>
  </si>
  <si>
    <t>The article presents the results of the sociological analysis of the temporal aspects of social care in the new conditions of the pandemic reality. The pandemic is considered as a set of conditions and factors that determine the specific dynamics of societal transformations that affect almost all aspects of the life of society including its temporality - the present and future. Digital technologies, distant models of social relations, mobility and cohesion become priorities for social policy and social care. The pandemic, on the one hand, exacerbates social inequality, on the other hand, levels it out in the ways of self-realization (network technologies), ways of obtaining benefits, primarily from the state (digital social, financial and other services). The pandemic has a binary impact on the practices of social care, programs and technologies for social services, social support, social assistance, and social protection. These practices are most effectively carried out in urbanized areas, where the quality of social care is partly determined by the quality and availability of the relevant urban infrastructure. Based on the results of the new Russian and foreign research presented at the conference under review, the forms, values and resources of social care in the pandemic society are described together with the specifics of distant culture and social inequality in the contemporary city, barriers to mobility (digital, social-perceptual, social-legal), challenges, actors and discourses of social work, lockdowns of social life. © V.N. Yarskaya-Smirnova, E.R. Yarskaya-Smirnova, D.V. Zaitsev, 2022.</t>
  </si>
  <si>
    <t>Coronavirus; Inclusion; Pandemic; Social care; Social urbanism; Social work; Temporality</t>
  </si>
  <si>
    <t>https://www.scopus.com/inward/record.uri?eid=2-s2.0-85128883703&amp;doi=10.22363%2f2313-2272-2022-22-1-221-230&amp;partnerID=40&amp;md5=13d291d269a3d34ec062fdcf1acadb83</t>
  </si>
  <si>
    <t>Germundsson, Nora (57396381400); Stranz, Hugo (56572951700)</t>
  </si>
  <si>
    <t>Many European countries employ Robotic Process Automation (RPA) in the administration of public benefits. However, there is limited understanding of how RPA is applied at the client level. This article investigates the utilization and impact of RPA use on social assistance (SA) distribution in Sweden, drawing on a sample of 800 SA applications in four Swedish municipalities. The results show that RPA use correlates with applicants' country of birth, age and duration of SA receipt. Additionally, RPA implementation coincides with less generous decisions, disproportionately affecting financially vulnerable groups. Rather than a correlation between generosity and the technology itself, the results suggest a conflict between the reorganisation of SA administration during RPA implementation and the principle of individualized judgments inherent in SA casework. Hence, public organisations are encouraged to ensure that their adoption of RPA neither exacerbates unequal access to services nor compromises professional discretion in favour of efficiency-driven measures. © 2023 The Authors. International Journal of Social Welfare published by Akademikerförbundet SSR (ASSR) and John Wiley &amp; Sons Ltd.</t>
  </si>
  <si>
    <t>Muchos países europeos emplean la automatización robótica de procesos (RPA) en la administración de beneficios públicos. Sin embargo, existe una comprensión limitada de cómo se aplica la RPA a nivel del cliente. Este artículo investiga la utilización y el impacto del uso de la RPA en la distribución de asistencia social (AS) en Suecia, basándose en una muestra de 800 solicitudes de AS en cuatro municipios suecos. Los resultados muestran que el uso de la RPA se correlaciona con el país de nacimiento, la edad y la duración de la recepción de la AS de los solicitantes. Además, la implementación de la RPA coincide con decisiones menos generosas, lo que afecta desproporcionadamente a los grupos financieramente vulnerables. En lugar de una correlación entre la generosidad y la tecnología en sí, los resultados sugieren un conflicto entre la reorganización de la administración de la AS durante la implementación de la RPA y el principio de juicios individualizados inherentes al trabajo de casos de AS. Por lo tanto, se alienta a las organizaciones públicas a garantizar que su adopción de la RPA no exacerbe el acceso desigual a los servicios ni comprometa la discreción profesional en favor de medidas impulsadas por la eficiencia. © 2023 Los autores. Revista Internacional de Bienestar Social publicada por Akademikerförbundet SSR (ASSR) y John Wiley &amp; Sons Ltd.</t>
  </si>
  <si>
    <t>automated decision-support; digital automation; robotic process automation; RPA; social assistance; social work</t>
  </si>
  <si>
    <t>https://www.scopus.com/inward/record.uri?eid=2-s2.0-85171853168&amp;doi=10.1111%2fijsw.12633&amp;partnerID=40&amp;md5=e4e71bead974837661fb9b973517e0dd</t>
  </si>
  <si>
    <t>Wåhlin, Charlotte (43462229600); Stigmar, Kjerstin (36471030000); Nilsing Strid, Emma (57203942871)</t>
  </si>
  <si>
    <t>A systematic review of work interventions to promote safe patient handling and movement in the healthcare sector</t>
  </si>
  <si>
    <t>Objectives. The aim of this systematic review was to describe interventions which promote safe patient handling and movement (PHM) among workers in healthcare by reviewing the literature on their effectiveness for work and health-related outcomes. Methods. Databases were searched for studies published during 1997–2018. Measures were operationalized broadly, capturing outcomes of work and health. Only randomized controlled trials (RCTs) and cohort studies with a control group were included. Quality was assessed using evidence-based checklists by the Swedish Agency for Health Technology Assessment and Assessment of Social Services. Results. The systematic review included 10 RCTs and 19 cohort studies. Providing work equipment and training workers is effective: it can increase usage. Training workers to be peer coaches is associated with fewer injuries. Other effective strategies are participatory ergonomics and management engagement in collaboration with workers, facilitating safe PHM. Conclusions. This systematic review suggests that interventions for safe PHM with an impact of health-related outcomes should include access to work equipment, training as well as employer and employee engagement. The additional impact of multifaceted interventions is inconclusive. © 2021 Central Institute for Labour Protection - National Research Institute (CIOP-PIB). Published by Informa UK Limited, trading as Taylor &amp; Francis Group.</t>
  </si>
  <si>
    <t>healthcare; occupational health; patient handling and movement</t>
  </si>
  <si>
    <t>https://www.scopus.com/inward/record.uri?eid=2-s2.0-85121694770&amp;doi=10.1080%2f10803548.2021.2007660&amp;partnerID=40&amp;md5=111ffd33099f640898c665d6ed359d5c</t>
  </si>
  <si>
    <t>Aragão, Caroline Ponte (58093866700); Ximenes, Maria Aline Moreira (57210843734); Albuquerque Brandão, Maria Girlane Sousa (57219205006); Galindo Neto, Nelson Miguel (56682868600); Caetano, Joselany Áfio (23986983300); Barros, Lívia Moreira (55530676600)</t>
  </si>
  <si>
    <t>Validation of a serialized album on harm reduction for homeless persons; [Validação de álbum seriado sobre redução de danos para pessoas em situação de rua]</t>
  </si>
  <si>
    <t>This study sought to build and validate a serialized album on harm reduction for homeless persons. Methodological research was developed for the construction and validation of the serialized album by 22 expert judges. An agreement index of at least 80% was considered to ensure its validation. There was a 100% agreement level regarding the objectives of the educational material, as well as its relevance to clinical practice; structure and presentation obtained 95.5% agreement. As for the judges’ validation, the global content validity index was 0.99, thus confirming the validation of content and appearance among specialists in the field. The technology was considered valid in terms of content, and can be used as an educational tool on harm reduction and as a means to approach and build bonds between professionals and homeless persons in health and social services. © 2021, Universidade de Sao Paulo. Museu de Zoologia. All rights reserved.</t>
  </si>
  <si>
    <t>Educational Technol ogy; Harm Reduction; Heal th education; Homeless Persons; Validation Studies</t>
  </si>
  <si>
    <t>https://www.scopus.com/inward/record.uri?eid=2-s2.0-85147543788&amp;doi=10.1590%2fS0104-12902022200939&amp;partnerID=40&amp;md5=ed9282f5271a7f9f4e2bed7e0146efc8</t>
  </si>
  <si>
    <t>McCoyd, Judith LM (6504099207); Curran, Laura (7006188971); Candelario, Elsa (57191184908); Findley, Patricia A (8501758000); Hennessey, Kerry (57756109900)</t>
  </si>
  <si>
    <t>Social service providers under COVID-19 duress: adaptation, burnout, and resilience</t>
  </si>
  <si>
    <t>Summary : This article examines the response of social services organizations and their workers to the COVID-19 pandemic in a northeastern U.S. state. Using an exploratory, cross-sectional survey design with a convenience sample (N = 1472), we ask: (1) how did agencies and social service workers manage service disruptions associated with COVID-19; (2) how did social service workers perceive shifts in clients’ needs; (3) how did social service workers experience the transition to remote interactions with clients; and (4) how did social service workers cope with COVID-related transitions and demands. Findings : Our findings tell a story of unprecedented crises alongside powerful attempts at adaptation, innovation, and resilience. Faced with extraordinary need among their clients, fears for their own health, and a breakdown of organizational and community functioning and guidance, social workers were able to learn and implement new technologies, adapt to increasing demands, manage new work-life boundaries, and find ways to address gaps in service while experiencing symptoms of burnout. Application : The impact of supervisory and administrative fragmentation and communication breakdowns in the face of crisis put social workers in an untenable position despite surprising abilities to adapt, innovate, and manage their professional lives while under duress. Assuring better supervisory/administrative infrastructure to support workers as they deliver services during crises will help in future crises. © The Author(s) 2022.</t>
  </si>
  <si>
    <t>adaptation; burnout; COVID-19; disaster/crisis; social services; Social work; telehealth</t>
  </si>
  <si>
    <t>https://www.scopus.com/inward/record.uri?eid=2-s2.0-85132396844&amp;doi=10.1177%2f14680173221109414&amp;partnerID=40&amp;md5=b4c95bfd9a1a4242700bc6509abef199</t>
  </si>
  <si>
    <t>Fritz, Johanna (57202328733); von Heideken Wågert, Petra (8524887700); Gusdal, Annelie K. (35728949800); Johansson-Pajala, Rose-Marie (56529681600); Eklund, Caroline (57201902475)</t>
  </si>
  <si>
    <t>Determinants of Implementing an Information and Communication Technology Tool for Social Interaction Among Older People: Qualitative Content Analysis of Social Services Personnel Perspectives</t>
  </si>
  <si>
    <t>Determinantes de la implementación de una herramienta de tecnología de la información y la comunicación para la interacción social entre personas mayores: análisis de contenido cualitativo de las perspectivas del personal de servicios sociales</t>
  </si>
  <si>
    <t>Background: Older people are particularly vulnerable to social isolation and loneliness, which can lead to ill-health, both mentally and physically. Information and communication technology (ICT) can supplement health and social care and improve health among the vulnerable, older adult population. When ICT is used specifically for communication with others, it is associated with reduced loneliness in older populations. Research is sparse on how the implementation of ICT, used specifically for communication among older people in social services, can be performed. It is recommended to consider the determinants of implementation, that is, barriers to and facilitators of implementation. Determinants related to older people using ICT tools are reported in several studies. To the best of our knowledge, studies investigating the determinants related to the social services perspective are lacking. Objective: This study aims to explore the determinants of implementing the Fik@ room, a new, co-designed, and research-based ICT tool for social interaction among older people, from a social services personnel perspective. Methods: This study used an exploratory, qualitative design. An ICT tool called the Fik@ room was tested in an intervention study conducted in 2021 in 2 medium-sized municipalities in Sweden. Informants in this study were municipal social services personnel with experience of implementing this specific ICT tool in social services. We conducted a participatory workshop consisting of 2 parts, with 9 informants divided into 2 groups. We analyzed the data using qualitative content analysis with an inductive approach. Results: The results included 7 categories of determinants for implementing the ICT tool. Being able to introduce the ICT tool in an appropriate manner concerns the personnel’s options for introducing and supporting the ICT tool, including their competencies in using digital equipment. Organizational structure concerns a structure for communication within the organization. Leadership concerns engagement and enthusiasm as driving forces for implementation. The digital maturity of the social services personnel concerns the personnel’s skills and attitudes toward using digital equipment. Resources concern time and money. IT support concerns accessibility, and legal liability concerns possibilities to fulfill legal responsibilities. Conclusions: The results show that implementation involves an entire organization at varying degrees. Regardless of how much each level within the organization comes into direct contact with the ICT tool, all levels need to be involved to create the necessary conditions for successful implementation. The prerequisites for the implementation of an ICT tool will probably change depending on the digital maturity of future generations. As this study only included 9 informants, the results should be handled with care. The study was performed during the COVID-19 pandemic, which has probably affected the results. © 2024 JMIR Publications Inc.. All rights reserved.</t>
  </si>
  <si>
    <t>Antecedentes: Las personas mayores son particularmente vulnerables al aislamiento social y la soledad, lo que puede conducir a problemas de salud, tanto mentales como físicos. La tecnología de la información y la comunicación (TIC) puede complementar la atención sanitaria y social y mejorar la salud entre la población vulnerable de adultos mayores. Cuando la TIC se utiliza específicamente para la comunicación con otros, se asocia con una menor soledad en las poblaciones de mayor edad. La investigación es escasa sobre cómo se puede realizar la implementación de las TIC, utilizadas específicamente para la comunicación entre personas mayores en los servicios sociales. Se recomienda considerar los determinantes de la implementación, es decir, las barreras y los facilitadores de la implementación. Los determinantes relacionados con las personas mayores que utilizan herramientas TIC se informan en varios estudios. Hasta donde sabemos, faltan estudios que investiguen los determinantes relacionados con la perspectiva de los servicios sociales. Objetivo: Este estudio tiene como objetivo explorar los determinantes de la implementación de la sala Fik@, una nueva herramienta de TIC co-diseñada y basada en la investigación para la interacción social entre personas mayores, desde una perspectiva del personal de servicios sociales. Métodos: Este estudio utilizó un diseño exploratorio, cualitativo. En un estudio de intervención realizado en 2021 en dos municipios de tamaño medio de Suecia se puso a prueba una herramienta de TIC denominada Fik@room. Los informantes de este estudio fueron personal de servicios sociales municipales con experiencia en la implementación de esta herramienta de TIC específica en los servicios sociales. Realizamos un taller participativo que constaba de 2 partes, con 9 informantes divididos en 2 grupos. Analizamos los datos mediante un análisis de contenido cualitativo con un enfoque inductivo. Resultados: Los resultados incluyeron 7 categorías de determinantes para la implementación de la herramienta de TIC. Ser capaz de introducir la herramienta de TIC de forma adecuada se refiere a las opciones del personal para introducir y apoyar la herramienta de TIC, incluidas sus competencias en el uso de equipos digitales. La estructura organizativa se refiere a una estructura de comunicación dentro de la organización. El liderazgo se refiere al compromiso y el entusiasmo como fuerzas impulsoras de la implementación. La madurez digital del personal de servicios sociales se refiere a las habilidades y actitudes del personal hacia el uso de equipos digitales. Los recursos se refieren al tiempo y al dinero. El soporte informático se refiere a la accesibilidad y la responsabilidad legal se refiere a las posibilidades de cumplir con las responsabilidades legales. Conclusiones: Los resultados muestran que la implementación involucra a toda una organización en distintos grados. Independientemente de la medida en que cada nivel de la organización entre en contacto directo con la herramienta TIC, es necesario que todos los niveles participen para crear las condiciones necesarias para una implementación exitosa. Los requisitos previos para la implementación de una herramienta TIC probablemente cambiarán en función de la madurez digital de las generaciones futuras. Como este estudio solo incluyó a 9 informantes, los resultados deben manejarse con cuidado. El estudio se realizó durante la pandemia de COVID-19, que probablemente haya afectado a los resultados. © 2024 JMIR Publications Inc.. Todos los derechos reservados.</t>
  </si>
  <si>
    <t>barriers; determinants; digitalization; facilitators; implementation; information and communication technology; loneliness; older people; organization; social isolation</t>
  </si>
  <si>
    <t>https://www.scopus.com/inward/record.uri?eid=2-s2.0-85186600830&amp;doi=10.2196%2f43999&amp;partnerID=40&amp;md5=b09a9ed4ecc909a7bd34a70a79540883</t>
  </si>
  <si>
    <t>McHedlova, Maria M. (35435829900); Guzelbaeva, Guzel Ya. (57219126341)</t>
  </si>
  <si>
    <t>IMPACT OF THE PANDEMIC ON THE PERCEPTION OF THE PROFESSIONAL ROLE OF DOCTOR AMONG MEDICAL STUDENTS; [ВЛИЯНИЕ ПАНДЕМИИ НА ПРЕДСТАВЛЕНИЯ О ПРОФЕССИОНАЛЬНОЙ РОЛИ ВРАЧА У СТУДЕНТОВ МЕДИЦИНСКИХ СПЕЦИАЛЬНОСТЕЙ]</t>
  </si>
  <si>
    <t>The COVID19 pandemic has made significant adjustments to the understanding of the state and functioning of modern healthcare system in many countries of the world. The issues of the correlation between rationalization and commercialization of the medical sphere on the one hand and the requirements of selfless help and moral response from doctors on the other hand have become not just a matter of public debate, but a real challenge to the medical community. Students of medical specialties found themselves in a special situation. They got under the pressure of two causal complexes, namely, transformations in the educational process and the heavy burden of social and personal responsibility in the mobilization of the medical sphere. The paper focuses on the analysis of the following issues: reactions to emergency mobilization to combat COVID19; acceptance of new technologies in medical education and clinical practice; transformation of the meanings of the professional role of a doctor among medical students; the moral side of the profession and subjective meanings of medical profession; the impact of the religious factor and demand for volunteer activities of medical students. A sociological study of mixed design was conducted in February—May 2022 and included the representative survey of students of medical faculties of Kazan and Moscow (N= 2084), 12 expert interviews with residents, teachers, and doctors, and 2 focus groups with medical students. The pandemic has demonstrated an unsatisfactory degree of acceptability of remote teaching methods for medical specialties. Medical education has traditionally been associated with training in a clinical setting. Students and teachers had to adapt to the urgent introduction of distance learning and treatment, including the use of digital forms and tools. Medical students found themselves in a difficult situation of changing the traditional meanings of the medical profession. The pandemic redefined the status and meanings of medical profession, giving rise to the ambiguity of the choice between moral tasks and rational benefit; emphasized the disadvantages and benefits of digital education; highlighted the inability of commercialized medicine to cope with the challenges of the pandemic. The experience of participating in the medical volunteer movement has become popular in dealing with covid patients. Preliminary practical experience of providing medical care has been identified as the main parameter of positive response to the call and participation in the work of «red zones». Medical students have a polarized attitude to emergency mobilization to combat COVID19. The complex epidemiological situation has had an impact on the prestige of the medical profession, but at the same time, it has exacerbated its moral burden including the increased demands of patients for emotional involvement of doctors. © 2022 Russian Public Opinion Research Center, VCIOM. All rights reserved.</t>
  </si>
  <si>
    <t>COVID19 pandemic; distance education; doctor’s oath; higher education; medical education; medical students; medical volunteering; professional roles; religious consciousness; religious identity; social service; volunteering</t>
  </si>
  <si>
    <t>https://www.scopus.com/inward/record.uri?eid=2-s2.0-85173739550&amp;doi=10.14515%2fmonitoring.2022.6.2286&amp;partnerID=40&amp;md5=ea398d4ad2e93c3958fb711f5b059a42</t>
  </si>
  <si>
    <t>Scholz, Cornelia (57713089800); Schauer, Stefan (24825605300); Latzenhofer, Martin (57205597864)</t>
  </si>
  <si>
    <t>The emergence of new critical infrastructures. Is the COVID-19 pandemic shifting our perspective on what critical infrastructures are?</t>
  </si>
  <si>
    <t>Our modern world is highly dependent on the functioning of a complex system of interdependent infrastructures. Failure of one infrastructure can have severe and far-reaching impacts on other infrastructures and jeopardize the functioning of the whole system. While certain infrastructures have been considered highly critical and their dependencies and protection has been addressed extensively and for decades, others have been considered less or not at all critical and have been barely debated. The COVID-19 pandemic has caused an unprecedented strain on infrastructure systems and has revealed that different infrastructures become highly critical throughout an ongoing and long-lasting crisis than during a sudden but short-term crisis. This paper investigates the representation of critical infrastructure dependency descriptions in the literature before and since the start of the COVID-19 pandemic. In this qualitative study, the quantity of descriptions per critical infrastructure dependency is analyzed and visualized and used to discuss the perception of how critical those infrastructures are. The study revealed that new infrastructures have been identified as critical in recent literature and that the focus was shifted to specific infrastructures that were in more pressing need during the pandemic. This shift of focus was observed to happen from the sectors of energy, water, transport &amp; traffic, and ICT before the start of the COVID-19 pandemic to the sectors public health, constitutional institutions, transport &amp; traffic, and food since the start of the COVID-19 pandemic. Further, analysis of the literature revealed infrastructures which had previously not been classified as critical, being discussed as new critical infrastructures. Urban green spaces, for example, have proven to be essential for the health and well-being of citizens during lockdown times. Further, social services like childcare, care of the elderly, delivery services, and online grocery shopping have been highlighted as essential services for maintaining workforces and the functioning of society during a pandemic. Overall, the analysis of descriptions of critical infrastructure dependencies before and since the start of the COVID-19 pandemic has revealed changes in the focus on critical infrastructures and in the perception of what makes critical infrastructures critical. © 2022</t>
  </si>
  <si>
    <t>COVID-19 pandemic; Critical infrastructure dependencies; Critical infrastructure protection; New critical infrastructures; Situational criticality; Slow-onset crisis</t>
  </si>
  <si>
    <t>https://www.scopus.com/inward/record.uri?eid=2-s2.0-85141963192&amp;doi=10.1016%2fj.ijdrr.2022.103419&amp;partnerID=40&amp;md5=fb5203fdd6ace63a27be813b5f79099e</t>
  </si>
  <si>
    <t>Ogryzek, Marek (56556947200); Podawca, Konrad (55957689700); Cienciała, Agnieszka (57209776152)</t>
  </si>
  <si>
    <t>Geospatial tools in the analyses of land use in the perspective of the accessibility of selected educational services in Poland</t>
  </si>
  <si>
    <t>The observed urban growth leads to rapid changes in landscape and environment, increase of demands on sources, education and social services, etc. causing both positive results as well as considerable threats. In the era of modern technology development, including the commonness of GIS tools, obtaining geospatial data sets and their visualisation become easier. Their application allow for quick and advanced analyses of the current needs and prediction of the future ones. The present article discusses the problem of spatial accessibility of educational services in the city. This issue is very important from the perspective of the changes that took place along with the educational reform and the absence of urban planning regulations pertaining to the location of primary schools within a residential unit. Using 6 parameters and 3 indicators, as well as the example of the network of primary schools in the district of Bemowo, Warsaw the Authors of the paper showed the positive and negative features of spatial accessibility of those facilities and proposed methodology for analysis of spatial accessibility of educational services which was validated with Huff's theory. The aim of the study was to obtain maps of the accessibility of educational institutions and to identify on their basis the areas that are educationally excluded. A Huff's relative gravity model was developed for the school sites, and the probability of the area of influence from each school was determined. Locations where the location of schools does not meet the demand of residents were identified. At the same time, they demonstrated the usefulness of GIS tools for geospatial analyses in terms of meeting the residents’ needs. © 2022 The Authors</t>
  </si>
  <si>
    <t>accessibility maps; Educational services; GIS analysis; Huff's model; Land use; MCDA; Sustainability</t>
  </si>
  <si>
    <t>https://www.scopus.com/inward/record.uri?eid=2-s2.0-85138557228&amp;doi=10.1016%2fj.landusepol.2022.106373&amp;partnerID=40&amp;md5=16df3e6642283cd2bebc05fee5556709</t>
  </si>
  <si>
    <t>Billones, Robert Kerwin C. (56771397100); Guillermo, Marielet A. (57216895124); Lucas, Kervin C. (57224590468); Era, Marlon D. (57194092622); Dadios, Elmer P. (6602629924); Fillone, Alexis M. (39961309200)</t>
  </si>
  <si>
    <t>Smart region mobility framework</t>
  </si>
  <si>
    <t>A smart city describes an urban setting which aims to effectively apply ICT technologies to help improve the well-being of its citizens and reduce the negative impacts of urbanization. The priority areas considered in the Global Smart City Index (SCI) by the Institute for Management Development’s (IMD)World Competitiveness Centre were key infrastructures and technologies in (1) health and safety, (2) mobility, (3) activities (e.g., recreational spaces), (4) opportunities (work and school), and (5) governance. A smart region is a term used to extend the concept of a smart city into both urban and rural settings to promote a sustainable planning approach at the regional level. A direction that must be considered is the adoption of a “Smart Region Mobility Framework” to effectively transform our urban and rural regional transportation networks. This research study focused on the development of the smart region mobility framework for an island region group in the Philippines. The smart region goal is to integrate intelligent transportation system (ITS) platforms such as advanced public transportation system (APTS), advanced traveler information system (ATIS), and advanced rural transportation system (ARTS) to the local public transportation route plans (LPTRP) of the region. The activities include the data collection, analysis, and evaluation of multimodal regional transportation networks and social services infrastructure. The transportation network modeling process follows the four-step transportation planning process of trip generation, trip distribution, modal-split analysis, and trip assignment. Based on the analysis of 6 provinces, 16 cities, and 114 municipalities included in the study, there are two cities identified as smart city candidates. One of the smart city candidates is designated as the smart city regional center. In the context of a smart region, the available social services (e.g., employment opportunities, education, and health services) in the designated smart cities can also be made accessible to connected cities/municipalities through ease of transportation and mobility services in the region. Lastly, the study presented the implementation of data flow architecture of the smart region mobility framework, and the regional traveler information system using mobile and web application services. © 2021 by the authors.</t>
  </si>
  <si>
    <t>Intelligent transportation systems; Mobility strategy; Multimodal transportation; Rural transportation; Smart city; Smart region; Sustainable transportation networks; Urban transportation</t>
  </si>
  <si>
    <t>https://www.scopus.com/inward/record.uri?eid=2-s2.0-85107930690&amp;doi=10.3390%2fsu13116366&amp;partnerID=40&amp;md5=5c57233f309aeae0a93bcb7813596da1</t>
  </si>
  <si>
    <t>Kuratova, Lyubov A. (56520349600)</t>
  </si>
  <si>
    <t>DEVELOPMENT ASSESSMENT OF THE DIGITAL INFRASTRUCTURE OF RUSSIA’S NORTHERN REGIONS; [ОЦЕНКА РАЗВИТИЯ ЦИФРОВОЙ ИНФРАСТРУКТУРЫ ПРОСТРАНСТВА СЕВЕРНЫХ РЕГИОНОВ РОССИИ]</t>
  </si>
  <si>
    <t>EVALUACIÓN DEL DESARROLLO DE LA INFRAESTRUCTURA DIGITAL DE LAS REGIONES DEL NORTE DE RUSIA</t>
  </si>
  <si>
    <t>Digitalization is one of the main factors that improve the quality of life, well-being of the population, making it possible to make many social services available, which is especially important for northern territories with hard-to-reach settlements. The purpose of this study was to assess the digital infrastructure of the northern regions of Russia by ranking them according to the level of digitalization. The research tasks included: building a database of series of variables in the context of the regions of the North of Russia for the period 2014–2020, a retrospective analysis of the dynamics of their digitalization for the period 2014–2021, ranking the regions of the North of Russia by the level of digitalization based on the construction of an integral index. The object of the study is thirteen regions of Russia, the territory of which is completely related to the Far North and areas equated to it. It was revealed that a high share of digitalization in the regions of the North of Russia is a consequence of urbanization, there is a digital inequality, primarily due to the geographical factor. Recommendations are given for improving the digital infrastructure of the regions of the North of Russia. The scientific novelty of the study is determined by the use of the index method for ranking the regions of the North of Russia by the level of digitalization for the period 2014–2020 on four sub-indices: the activities of households, the population, authorities and organizations, which made it possible to trace the dynamics of indicators and evaluate the effectiveness of measures to develop the digital infrastructure of regional spaces. The methodology is based on publicly available statistical data and can be used for territories of various levels when conducting retrospective analysis and strategic forecasting procedures. The practical significance of the study lies in the fact that the results obtained may be in demand in assessing the effectiveness of digitalization in the preparation of strategies and programs for the digitalization of regional space. The prospects for further research are determined by a deeper analysis of the degree of influence of variables on the level of digitalization of regions and the formation of proposals and recommendations for adapting digitalization processes, taking into account the current international situation. © 2022 Kola Science Centre of the Russian Academy of Sciences. All rights reserved.</t>
  </si>
  <si>
    <t>La digitalización es uno de los principales factores que mejoran la calidad de vida y el bienestar de la población, permitiendo que muchos servicios sociales estén disponibles, lo cual es especialmente importante para los territorios del norte con asentamientos de difícil acceso. El objetivo de este estudio fue evaluar la infraestructura digital de las regiones del norte de Rusia clasificándolas según el nivel de digitalización. Las tareas de investigación incluyeron: construir una base de datos de series de variables en el contexto de las regiones del norte de Rusia Para el período 2014-2020, se realizó un análisis retrospectivo de la dinámica de su digitalización para el período 2014-2021, clasificando las regiones del norte de Rusia según el nivel de digitalización con base en la construcción de un índice integral. El objeto del estudio Son trece regiones de Rusia, cuyo territorio está completamente relacionado con el Extremo Norte y áreas equiparadas a él. Se reveló que una alta proporción de digitalización en las regiones del Norte de Rusia es una consecuencia de la urbanización, existe una Desigualdad, principalmente debido al factor geográfico. Se dan recomendaciones para mejorar la infraestructura digital de las regiones del norte de Rusia. La novedad científica del estudio está determinada por el uso del método de índice para clasificar las regiones del norte de Rusia según el nivel de digitalización para el período 2014-2020 en cuatro subíndices: las actividades de los hogares, la población, las autoridades. y organizaciones, lo que permitió rastrear la dinámica de los indicadores y evaluar la efectividad de las medidas para desarrollar la infraestructura digital de los espacios regionales. La metodología se basa en datos estadísticos disponibles públicamente y puede utilizarse para territorios de varios niveles al realizar análisis retrospectivos. y procedimientos de previsión estratégica. La importancia práctica del estudio radica en que los resultados obtenidos pueden ser necesarios para evaluar la eficacia de la digitalización en la preparación de estrategias y programas para la digitalización del espacio regional. Se determinan las perspectivas de futuras investigaciones. mediante un análisis más profundo del grado de influencia de las variables en el nivel de digitalización de las regiones y la formulación de propuestas y recomendaciones para adaptar los procesos de digitalización, teniendo en cuenta la situación internacional actual</t>
  </si>
  <si>
    <t>digital divide; digitalization; digitalization index; ICT; North of Russia</t>
  </si>
  <si>
    <t>https://www.scopus.com/inward/record.uri?eid=2-s2.0-85143409423&amp;doi=10.37614%2f2220-802X.3.2022.77.003&amp;partnerID=40&amp;md5=0f96b618fd47c5f50759dd4c788136f5</t>
  </si>
  <si>
    <t>(In)visible everyday work of fostering a data-driven healthcare and social service organisation</t>
  </si>
  <si>
    <t>Trabajo cotidiano (in)visible de fomento de una organización de servicios sociales y de atención sanitaria basada en datos.</t>
  </si>
  <si>
    <t>This article combines the frameworks of (in)visible work and articulation work to examine the everyday articulation work ascribed to a knowledge production and technology expert team (KT) in the transition to a data-driven healthcare and social service organisation. The article structures the results of an ethnographic study spanning 2.5 years around four roles of the KT's work: (1) mediating messy and incomplete technologies in-the-making, (2) facilitating bleeding-edge technologies in-the-making, (3) coaching in new data practices and technologies in-the-making, and (4) advocating for care staff. Additionally, insights are provided into the invisible articulation work of the care staff performed in support of these KT roles. With these results, the study advances our understanding of the complexity, power dynamics, and instability of work invested in transitioning to a data-driven public organisation. It also contributes to the critical discussion on the perpetual piloting nature of this transition. © 2023 The Authors. New Technology, Work and Employment published by Brian Towers (BRITOW) and John Wiley &amp; Sons Ltd.</t>
  </si>
  <si>
    <t>Este artículo combina los marcos de trabajo (in)visible y trabajo de articulación para examinar el trabajo cotidiano de articulación atribuido a un equipo de expertos en producción de conocimiento y tecnología (KT) en la transición a una organización de servicios sociales y de atención sanitaria basada en datos. El artículo estructura los resultados de un estudio etnográfico que abarca 2,5 años en torno a cuatro roles del trabajo del KT: (1) mediar en tecnologías desordenadas e incompletas en desarrollo, (2) facilitar tecnologías de vanguardia en desarrollo, (3) asesorar en nuevas prácticas y tecnologías de datos en desarrollo, y (4) defender al personal de atención. Además, se proporcionan conocimientos sobre el trabajo de articulación invisible del personal de atención realizado en apoyo de estos roles de KT. Con estos resultados, el estudio avanza en nuestra comprensión de la complejidad, la dinámica del poder y la inestabilidad del trabajo invertido en la transición a una organización pública basada en datos. También contribuye al debate crítico sobre la naturaleza permanente de esta transición</t>
  </si>
  <si>
    <t>(in)visible work; articulation work; care staff; data-driven public healthcare and social services; knowledge production and technology expert team (KT); technologies in-the-making</t>
  </si>
  <si>
    <t>https://www.scopus.com/inward/record.uri?eid=2-s2.0-85153499161&amp;doi=10.1111%2fntwe.12270&amp;partnerID=40&amp;md5=a7191e1c32e1539c6f3f5156e11c393c</t>
  </si>
  <si>
    <t>Helgesen, Marit Kristine (55893893000); Ramsdal, Helge (56162314400)</t>
  </si>
  <si>
    <t>Do Shared Digital Workspaces Boost Integration? The Case of One Early Intervention Initiative for Vulnerable Children in Norway</t>
  </si>
  <si>
    <t>¿Los espacios de trabajo digitales compartidos fomentan la integración? El caso de una iniciativa de intervención temprana para niños vulnerables en Noruega</t>
  </si>
  <si>
    <t>Introduction: The paper discusses the implementation of a digital workspace to facilitate collaboration in health and social services for vulnerable children and adolescents in eight Norwegian municipalities. The purpose of the workspace is to enhance collaboration independent of space and time. Collaborating services are schools, kindergartens, school health services, educational services and child welfare services. Methods: The data analysed are from semi-structured interviews with project leaders in primary care, responses of primary care professionals to open questions in a survey, and results from two questions in three subsequent surveys. Results: Project leaders held great expectations of increased collaboration. Variations were found regarding how far the implementation of a new workspace precluded previous methods of collaboration and whether retaining a familiar workspace necessitated strengthening resources to negotiate using the workspace. Organisational and professional cultures hindered the implementation of the workspace. Discussion: Interrelated barriers to collaboration were found at the professional, organisational and systemic levels. Some professionals could adapt the workspace to their existing tasks while others could not. Primary care providers need to strengthen their organisations while implementing the workspace. Conclusion: Concerted action at national and municipal level is needed to successfully implement digital tools. © 2022, Ubiquity Press. All rights reserved.</t>
  </si>
  <si>
    <t xml:space="preserve">Introducción: El artículo analiza la implementación de un espacio de trabajo digital para facilitar la colaboración en los servicios sociales y de salud para niños y adolescentes vulnerables en ocho municipios noruegos. El propósito del espacio de trabajo es mejorar la colaboración independientemente del espacio y el tiempo. Los servicios colaboradores son escuelas, jardines de infancia, servicios de salud escolar, servicios educativos y servicios de bienestar infantil. Métodos: Los datos analizados provienen de entrevistas semiestructuradas con líderes de proyectos en atención primaria, respuestas de profesionales de atención primaria a preguntas abiertas en una encuesta y resultados de dos preguntas en tres encuestas posteriores. Resultados: Los líderes del proyecto tenían grandes expectativas de una mayor colaboración. Se encontraron variaciones con respecto a hasta qué punto la implementación de un nuevo espacio de trabajo impedía los métodos anteriores de colaboración y si mantener un espacio de trabajo familiar requería fortalecer los recursos para negociar el uso del espacio de trabajo. Las culturas organizacionales y profesionales obstaculizaron la implementación del espacio de trabajo. Discusión: Se encontraron barreras interrelacionadas para la colaboración a nivel profesional, organizacional y sistémico. Algunos profesionales podrían adaptar el espacio de trabajo a sus tareas existentes, mientras que otros no. Los proveedores de atención primaria deben fortalecer sus organizaciones mientras implementan el espacio de trabajo. Conclusión: Se necesita una acción concertada a nivel nacional y municipal para implementar con éxito las herramientas digitales. </t>
  </si>
  <si>
    <t>collaboration; cross-sectoral; digital workspace; integrated care</t>
  </si>
  <si>
    <t>https://www.scopus.com/inward/record.uri?eid=2-s2.0-85130747002&amp;doi=10.5334%2fijic.5710&amp;partnerID=40&amp;md5=68fc0b137bce76de53aefe2f9a6d02b9</t>
  </si>
  <si>
    <t>Nakazawa, Eisuke (56388511200); Yamamoto, Keiichiro (57190247091); London, Alex John (7005248959); Akabayashi, Akira (7003551428)</t>
  </si>
  <si>
    <t>Solitary death and new lifestyles during and after COVID-19: wearable devices and public health ethics</t>
  </si>
  <si>
    <t>Background: Solitary death (kodokushi) has recently become recognized as a social issue in Japan. The social isolation of older people leads to death without dignity. With the outbreak of COVID-19, efforts to eliminate solitary death need to be adjusted in line with changes in lifestyle and accompanying changes in social structure. Health monitoring services that utilize wearable devices may contribute to this end. Our goals are to outline how wearable devices might be used to (1) detect emergency situations involving solitary older people and swiftly connect them with medical treatment, to (2) reduce the frequency of deaths that remain undiscovered and (3) to reduce social isolation by promoting social interaction. Methods: Theoretical and philosophical approaches were adopted to examine ethical issues surrounding the application of wearable devices and cloud-based information processing systems to prevent solitary death in the world with/after COVID-19. Main body: (1) Technology cannot replace social connections; without social support necessary to foster understanding of the benefits of health management through wearable devices among older adults, such devices may remain unused, or not used properly. (2) Maturity of the technology; systems face the difficult task of detecting and responding to a wide range of health conditions and life-threatening events in time to avert avoidable morbidity and mortality. (3) Autonomy and personhood; promoting the voluntary use of wearable devices that are a part of larger efforts to connect isolated individuals to a community or social services might be effective. Legal force should be avoided if possible. There is some concern that landlords may require an older person to sign a contract agreeing to wear a device. The autonomy of solitary older people should be respected. (4) Governance: policies must be developed to limit access to data from wearables and the purposes for which data can be used. Conclusion: If thoughtfully deployed under proper policy constraints, wearable devices offer a way to connect solitary older people to health services and could reduce cases of solitary death while respecting the personhood of the user. © 2021, The Author(s).</t>
  </si>
  <si>
    <t>Autonomy; COVID-19; Ethics; Public health; Solitary death; Wearable device</t>
  </si>
  <si>
    <t>https://www.scopus.com/inward/record.uri?eid=2-s2.0-85109642528&amp;doi=10.1186%2fs12910-021-00657-9&amp;partnerID=40&amp;md5=3b64151e908b224e43275b32daf9f0ec</t>
  </si>
  <si>
    <t>Palm, Klas (56699776900); Fischier, Ulrika Persson (57931441800)</t>
  </si>
  <si>
    <t>What Managers Find Important for Implementation of Innovations in the Healthcare Sector – Practice Through Six Management Perspectives</t>
  </si>
  <si>
    <t>Background: There is a growing expectation that many health organisations will implement innovations. One obstacle for innovative ideas to have an impact on the healthcare system in practice seems to be difficulties in the implementation phase. There is a lack of concretization of theoretical perspectives related to implementation of innovations. The research question answered by this article is: Which enabling factors can facilitate the specific step of moving from idea generation to implementation in a healthcare context? Methods: The research was carried out with a qualitative action research methodology where the researchers took part in the innovation implementation project. The authors of this article were part of a collaborative innovation implementation project involving approximately 54 practitioners. The project was run by five stakeholders: (1) the Division of Assistive Technology in the Dalarna County Council Regional Healthcare Administration, (2) the Habilitation Division, (3) the Division for Home Care and Social Services in the municipality of Leksand, (4) Dalarna University, and (5) Uppsala University. Through a ‘Pearl growing’ technique six implementation management perspectives were, as a framework, identified and presented for the practitioners. The practitioners worked further to concretize these six perspectives. Data was collected through five workshops and collaborations between the researchers and the practitioners. Data was clustered regarding what the managers want to achieve within these six perspectives (ideal situation) and the main means for reaching this situation. Results: The study underlying this article generated 35 concrete enabling factors for successful innovation implementation, distributed over the initially presented six theoretical perspectives. Conclusion: Concretizing management principles into enabling factors shows, on the one hand, that the theoretical principles have practical value, but on the other that they must be adopted to the specific circumstances of each organization, and that too abstract principles can hardly be operationalized. © 2022 The Author(s); Published by Kerman University of Medical Sciences.</t>
  </si>
  <si>
    <t>Implementation; Innovation; Management; Practice</t>
  </si>
  <si>
    <t>https://www.scopus.com/inward/record.uri?eid=2-s2.0-85140004230&amp;doi=10.34172%2fijhpm.2021.146&amp;partnerID=40&amp;md5=5c21ac8d7056a945c8a5fe336a21de53</t>
  </si>
  <si>
    <t>Llanes-Castillo, Arturo (56022172400)</t>
  </si>
  <si>
    <t>Validation of an instrument on the attitudes of social service interns in the use of telemedicine; [Validación de instrumento sobre actitudes de médicos pasantes de servicio social en el uso de telemedicina]</t>
  </si>
  <si>
    <t>In recent years, the emergence of new strategies, as well as information and communication technologies, have generated their implementation in various contexts of human development, being very important in education. Telemedicine arises not only in order to support and facilitate health care when those involved are distant, but also as a tool for professional training at all levels of their training. This article describes the design and validation process of a questionnaire developed to determine the perception, knowledge, and attitudes of social service medical interns regarding the use of telemedicine. The instrument was submitted to validation by 21 expert judges on the subject, being acceptable with an Aiken V value greater than 0.7; reliability of the instrument, performed using Cronbach’s Alpha coefficient (&gt;0.800); and construct, through exploratory factor analysis in a pilot group of 113 people. As a result, a Cronbach’s Alpha coefficient of 0.860 was obtained, which shows that the instrument has adequate values of internal consistency; concluding that it is valid to carry out a reliable evaluation of the perception, knowledge and attitudes of social service medical interns regarding the use of telemedicine © 2023, Revista de Ciencias Sociales.All Rights Reserved.</t>
  </si>
  <si>
    <t>attitudes; Instrument validation; knowledge; medical trainees; telemedicine</t>
  </si>
  <si>
    <t>https://www.scopus.com/inward/record.uri?eid=2-s2.0-85156274579&amp;doi=10.31876%2frcs.v29i2.39970&amp;partnerID=40&amp;md5=e56b6e469d90c8d4e6dffb5434e283a3</t>
  </si>
  <si>
    <t>Leite, Higor (56940289900); Hodgkinson, Ian R. (55103019800); Volochtchuk, Ana V. L. (57223843986)</t>
  </si>
  <si>
    <t>Social care is one of the fundamental services provided by governments worldwide. Nevertheless, austerities, workforce crises and an ageing population are challenging social care provision. One of the ways to improve this situation is to adopt technology-infused services. To date, the digitalization of social care has been mainly focused on organizational benefits from passive technologies, with scant attention to the end-users needs. The authors discuss several opportunities and challenges to move towards active and autonomous digitalization to support public social care. Drawing upon the public service ecosystem, the authors develop a research agenda to advance policy and practice in social services. © 2022 Informa UK Limited, trading as Taylor &amp; Francis Group.</t>
  </si>
  <si>
    <t>Assistive technologies; digital social care; policy; public services; social care; vulnerable population; ‘high-tech and low-touch’ service delivery</t>
  </si>
  <si>
    <t>https://www.scopus.com/inward/record.uri?eid=2-s2.0-85142129781&amp;doi=10.1080%2f09540962.2022.2140897&amp;partnerID=40&amp;md5=0e5413f6c17c89799ba430cc1ed6208f</t>
  </si>
  <si>
    <t>Ranerup, Agneta (23470863500); Henriksen, Helle Zinner (7005316847)</t>
  </si>
  <si>
    <t>Discreción digital: análisis de la capacidad humana y tecnológica para tomar decisiones automatizadas en los servicios sociales de Suecia</t>
  </si>
  <si>
    <t>The introduction of robotic process automation (RPA) into the public sector has changed civil servants’ daily life and practices. One of these central practices in the public sector is discretion. The shift to a digital mode of discretion calls for an understanding of the new situation. This article presents an empirical case where automated decision making driven by RPA has been implemented in social services in Sweden. It focuses on the aspirational values and effects of the RPA in social services. Context, task, and activities are captured by a detailed analysis of humans and technology. This research finds that digitalization in social services has a positive effect on civil servants’ discretionary practices mainly in terms of their ethical, democratic, and professional values. The long-term effects and the influence on fair and uniform decision making also merit future research. In addition, the article finds that a human–technology hybrid actor redefines social assistance practices. Simplifications are needed to unpack the automated decision-making process because of the technological and theoretical complexities. © The Author(s) 2020.</t>
  </si>
  <si>
    <t>actor-network theory; automated decision making; discretion; robotic process automation; social work</t>
  </si>
  <si>
    <t>https://www.scopus.com/inward/record.uri?eid=2-s2.0-85097744046&amp;doi=10.1177%2f0894439320980434&amp;partnerID=40&amp;md5=a6616f1e36658419bcc75fd4fe281531</t>
  </si>
  <si>
    <t>Chen, Chih-Ming (57210729670); Lei, Di-Yu (57219856897); Yeh, Tzu-Jiun (57222569849); Cheng, Jui-Hsi (57219845393)</t>
  </si>
  <si>
    <t>A study on critical factors in the service innovation of local medical care for senior citizens</t>
  </si>
  <si>
    <t>Un estudio sobre los factores críticos en la innovación de los servicios de atención médica local para personas mayores</t>
  </si>
  <si>
    <t>The 21st century is a hundred-year century, when senior citizen related issues are derived along with enhancing life expectancy, declining concept of raising a child as the insurance for old age, and increasing index of aging. Aiming at the test for possible needs, national social policies and systems as well as relevant economic industries should make adjustment and innovation. People’s needs for health care used to be pure disease treatment and health acquisition. When the market system moved towards the trend of customer-oriented service, people did not simply ask for the enhancement of medical technology, but started to criticize the feelings in the medical process. It resulted in medical care institutions focusing on the quality of service. Service innovation is a critical factor for medical care institutions keeping the competitiveness and sustainable growth in the market. Aiming at senior citizens in Fujian Province, 480 copies of questionnaire are distributed, and 351 valid copies are retrieved, with the retrieval rate 73%. The research results are summarized as below: “Service type” is the most emphasized dimension in Hierarchy II, followed by “service delivery”, “customer interface”, and “technology choice”, Among 12 indicators, top five indicators are ordered diversified service, service channel point, customer relationship management, business model, and customer participation. According to the results to propose suggestions, it is expected to benefit medical care institutions as well as enhance the health care quality of domestic medical market. © 2021, Editura Lumen. All rights reserved.</t>
  </si>
  <si>
    <t>Aging in place; Critical factor; Medical care; Senior citizen; Service innovation; Social network; Social service</t>
  </si>
  <si>
    <t>https://www.scopus.com/inward/record.uri?eid=2-s2.0-85117096491&amp;doi=10.33788%2fRCIS.74.9&amp;partnerID=40&amp;md5=cd0589c85b83d21e220a16c5a64d6e94</t>
  </si>
  <si>
    <t>Kozhushko, Ludmila A. (57203758085); Vladimirova, Oksana N. (57210714719)</t>
  </si>
  <si>
    <t>RATINGS of the CONSTITUENT ENTITIES of the RUSSIAN FEDERATION by DEVELOPMENT LEVEL of ASSISTED LIVING for DISABLED PEOPLE; [РЕЙТИНГ СУБЪЕКТОВ РОССИЙСКОЙ ФЕДЕРАЦИИ ПО УРОВНЮ РАЗВИТИЯ СОПРОВОЖ Д АЕМОГО ПРОЖИВАНИЯ ИНВА ЛИДОВ]</t>
  </si>
  <si>
    <t>The article analyses a new direction in the development of multilevel rehabilitation of people with disabilities - assisted living. Based on the results of assessing the level of development and dynamics, a rating of the constituent entities of the Russian Federation was compiled, allowing a comparison of the positions of different regions, which can identify their strengths and weaknesses, and act as a tool for developing and planning measures to further improve this area in the country. The study was conducted based on an analysis of materials from annual monitoring submitted by the executive authorities of the eighty-five constituent entities of the Russian Federation. Ten indicators were taken into account as assessment criteria, reflecting the consistency and efficiency of the development of accompanied living. Methods of parametric statistics were used to process the results. As a result, all subjects were divided into groups- from very high levels of assisted living to extremely low. As the study showed, the presence of a large number of regions with a level and development below the average indicates that the formation of technologies for assisted living is at the initial stage of development. The main measures to increase the level of implementation of the accompanied residence programs are development of normative legal and methodological documents in this area; formation of a register of those in need of this form of life arrangement; development of regulations for the provision of social services; the organization, coordination and interdepartmental interactions on the issues of accompanied accommodation; the identification of sources of funding for technologies; the training of specialists; carrying out information work among the population. The proposed measures can be used to improve programs for the development of assisted living and to determine approaches to deinstitutionalization of the boarding system in Russia as a whole. © 2021 National Research University Higher School of Economics. All rights reserved.</t>
  </si>
  <si>
    <t>Assisted living; Disability; Dynamics of development; Level; Quality of life; Rating of the subjects of the Russian Federation</t>
  </si>
  <si>
    <t>https://www.scopus.com/inward/record.uri?eid=2-s2.0-85123426521&amp;doi=10.17323%2f727-0634-2021-19-4-701-714&amp;partnerID=40&amp;md5=4fd3372b242284fd5516ae1e7d1d6b5d</t>
  </si>
  <si>
    <t>Aamaas, Borgar (37090362900); Grimsby, Lars Kåre (49861271200); Ulsrud, Kirsten (42862528600); Standal, Karina (56042002400); Vindegg, Mikkel (57455761100); Chowdhury, Sourangsu (57171462900); Ruhinduka, Remidius (56801021600); Perros, Tash (57304352700); Puzzolo, Elisa (36028593300); Pope, Daniel (7102019067)</t>
  </si>
  <si>
    <t>Required knowledge for clean cooking transition: The case of Tanzania</t>
  </si>
  <si>
    <t>Conocimientos necesarios para la transición hacia una cocina limpia: el caso de Tanzania</t>
  </si>
  <si>
    <t>In sub-Saharan Africa, four out of five people use biomass fuels for household energy, with associated health and environmental problems. Interventions for clean cooking transitions tend to simplify agency and adoption motivations, with knowledge gaps in policy design. Drawing perspectives from own research from Tanzania, we focus on four key dimensions: household energy needs, climate, health, and the policy context. Six recommendations are highlighted for future research to inform evidence-based policy. First, gender is intrinsically associated with energy use patterns contradicting the common narrative that modern energy technologies can empower women. Second, fuel stacking is very common, and higher quality data is needed to better assess health and climate impacts from the energy use mix. Third, fossil LPG results in lower climate impacts than biomass energy, especially in contexts with high rates of deforestation. This challenges the dichotomy of renewable and non-renewable energy. Fourth, we query the polarity of clean vs. non-clean fuels, with charcoal found to be less polluting indoors once the stove has been lit outside. Fifth, energy policy effectiveness may be increased by combining Pay-As-You-Go fuel technologies with social services and policies beyond the energy sector. Sixth; poverty exacerbates the challenges of making decisions on essential household expenditure. Hence, policies should address poverty to ensure widespread adoption of clean fuels. The policy perspectives presented here are relevant for low and middle-income countries where the majority of the population relies on biomass fuels for their household energy. © 2024</t>
  </si>
  <si>
    <t>Clean cooking; Climate impact; Health; Household cooking; Policy; Tanzania</t>
  </si>
  <si>
    <t>https://www.scopus.com/inward/record.uri?eid=2-s2.0-85198913429&amp;doi=10.1016%2fj.envsci.2024.103834&amp;partnerID=40&amp;md5=9f1c6aa41e10624b0e59fb866a60acef</t>
  </si>
  <si>
    <t>Velciu, Magdalen (37562166700); Spiru, Luiza (24400189700); Dan Marzan, Mircea (54881660300); Reithner, Eva (55546592200); Geli, Simona (57217113427); Borgogni, Barbara (58489593100); Cramariuc, Oana (6507860414); Mocanu, Irina G. (22985958700); Kołakowski, Jerzy (6701516259); Ayadi, Jaouhar (6603261905); Rampioni, Margherita (57191093071); Stara, Vera (55836475200)</t>
  </si>
  <si>
    <t>How Technology-Based Interventions Can Sustain Ageing Well in the New Decade through the User-Driven Approach</t>
  </si>
  <si>
    <t>Cómo las intervenciones basadas en la tecnología pueden sostener el envejecimiento saludable en la nueva década a través del enfoque impulsado por el usuario</t>
  </si>
  <si>
    <t>The worldwide population is undergoing a fundamental change in its age structure, which challenges the health- and social-services system. The need to migrate towards a more person-centered and coordinated model of care that supports the optimization of abilities and capacities for older people has to be matched. In this sense, eHealth technologies can play a fundamental role. In this paper, through a questionnaire-based data collection using 30 primary (older people) and 32 secondary (informal caregivers) end-users, we share our vision on how to sustainably develop a product by optimizing the user experience and ensuring adoption. We hypothesized that a technology-based intervention can promote healthy ageing through informed and active user involvement at all stages of the care process. Both older adults and caregivers consider the use of a smartphone and smartwatch to be very important; in addition, the use of digital devices for healthcare can be helpful. Seniors care about self-monitoring health parameters through the use of wearable devices, regardless of their health status, and would like to be included in the process of making good health decisions, because they need to feel in control of their healthcare process. Digital solutions in health and care can support the well-being of older adults in many areas of their daily lives, both at home and in their communities, but only if such innovation is designed around the natural voice of the intended target. © 2023 by the authors.</t>
  </si>
  <si>
    <t>La población mundial está experimentando un cambio fundamental en su estructura de edad, lo que supone un reto para el sistema sanitario y de servicios sociales. Hay que responder a la necesidad de migrar hacia un modelo de atención más centrado en la persona y coordinado que favorezca la optimización de las habilidades y capacidades de las personas mayores. En este sentido, las tecnologías de eSalud pueden desempeñar un papel fundamental. En este trabajo, a través de un cuestionario basado en la recopilación de datos utilizando 30 usuarios finales primarios (personas mayores) y 32 secundarios (cuidadores informales), compartimos nuestra visión sobre cómo desarrollar de forma sostenible un producto optimizando la experiencia del usuario y asegurando su adopción. Nuestra hipótesis es que una intervención basada en la tecnología puede promover un envejecimiento saludable mediante la participación informada y activa de los usuarios en todas las fases del proceso asistencial. Tanto los adultos mayores como los cuidadores consideran que el uso de un smartphone y un smartwatch es muy importante; además, el uso de dispositivos digitales para el cuidado de la salud puede ser útil. Los mayores se preocupan por el autocontrol de los parámetros de salud mediante el uso de dispositivos wearables, independientemente de su estado de salud, y les gustaría que se les incluyera en el proceso de toma de buenas decisiones sanitarias, porque necesitan sentir que controlan su proceso de atención sanitaria. Las soluciones digitales en el ámbito de la salud y la asistencia pueden contribuir al bienestar de las personas mayores en muchos aspectos de su vida cotidiana, tanto en casa como en sus comunidades, pero solo si estas innovaciones se diseñan teniendo en cuenta la voz natural de los destinatarios. © 2023 por la</t>
  </si>
  <si>
    <t>active and healthy ageing; eHealth literacy; intrinsic capacity; technology-based interventions; user-centered design</t>
  </si>
  <si>
    <t>https://www.scopus.com/inward/record.uri?eid=2-s2.0-85164977042&amp;doi=10.3390%2fsu151310330&amp;partnerID=40&amp;md5=7e128198e4888fec4f0edee9ea4a1a05</t>
  </si>
  <si>
    <t>Wörle, Tobias (58653865900); Geiselhart, Jochen (58685537500); Haushammer, Christian (58686253900); Bernhard, Dominik (58686074900)</t>
  </si>
  <si>
    <t>Digital platforms to place informal helpers for home care: what benefits do providers see?; [Digitale Plattformen zur Vermittlung informell Helfender für die häusliche Pflege: Welchen Nutzen sehen Anbieter?]</t>
  </si>
  <si>
    <t>Plataformas digitales para colocar ayudantes informales para la atención domiciliaria: ¿qué beneficios ven los proveedores?]</t>
  </si>
  <si>
    <t>Background: Little is known so far about the actual benefits of digital platforms that mediate volunteer helpers with households facing care responsibilities. Objective: This article presents the initial results of a survey conducted among placement agencies as part of a multistage organized interview study. The key question is what benefits do agencies ascribe to the services in their own organization for the users and on a societal or sociospatial level. Material and methods: For the purpose of conducting explorative guideline-based interviews, four placement agencies were selected. Of these, two use a matching platform and two do not. The data were analyzed using content analysis methods. Results: The providers perceive advantages in efficiency, improvements in quality but also new possibilities for harnessing new helper clientele as important beneficial aspects of using digital placement platforms for their own organization. In terms of nurturing users’ trust and acceptance, hybrid matching models appear to be particularly advantageous by deploying digital technologies and also enabling personal support in developing helping relationships. The findings also suggest that public welfare-oriented, quality-assured matching platforms can unfurl additional benefits at sociospatial and societal levels. Conclusion: Besides beneficial aspects for organizations and users it was also possible to reconstruct potential benefits in relation to local care networks. © 2023, The Author(s).</t>
  </si>
  <si>
    <t>Antecedentes: Poco se sabe hasta ahora sobre los beneficios reales de las plataformas digitales que median entre ayudantes voluntarios y hogares que afrontan responsabilidades de cuidado. Objetivo: Este artículo presenta los resultados iniciales de una encuesta realizada entre agencias de colocación como parte de un estudio de entrevistas organizadas en varias etapas. La pregunta clave es qué beneficios atribuyen las agencias a los servicios en su propia organización para los usuarios y a nivel social o socioespacial. Material y métodos: Con el fin de realizar entrevistas exploratorias basadas en directrices, se seleccionaron cuatro agencias de colocación. De ellas, dos utilizan una plataforma de emparejamiento y dos no. Los datos se analizaron mediante métodos de análisis de contenido. Resultados: Los proveedores perciben ventajas en la eficiencia, mejoras en la calidad, pero también nuevas posibilidades para aprovechar la nueva clientela de ayuda como aspectos beneficiosos importantes del uso de plataformas digitales de colocación para su propia organización. En términos de fomento de la confianza y la aceptación de los usuarios, los modelos híbridos de emparejamiento parecen ser particularmente ventajosos mediante el despliegue de tecnologías digitales y también permitiendo el apoyo personal en el desarrollo de relaciones de ayuda. Los resultados también sugieren que las plataformas de emparejamiento orientadas al bienestar público y de calidad garantizada pueden desplegar beneficios adicionales a nivel socioespacial y social. Conclusiones: Además de los aspectos beneficiosos para las organizaciones y los usuarios, también fue posible reconstruir los beneficios potenciales en relación con las redes locales de asistencia. © 2023, El autor(es)</t>
  </si>
  <si>
    <t>Benefits; Home care; Quality improvement; Survey; Volunteerism</t>
  </si>
  <si>
    <t>https://www.scopus.com/inward/record.uri?eid=2-s2.0-85176150457&amp;doi=10.1007%2fs00391-023-02252-6&amp;partnerID=40&amp;md5=c5a07b5b7800f0e21f6adc39499dc502</t>
  </si>
  <si>
    <t>Holt, Stephanie (36890159400); Elliffe, Ruth (57208283416); Gregory, Soma (57216866284); Curry, Philip (56730252600)</t>
  </si>
  <si>
    <t>Social Workers Response to Domestic Violence and Abuse during the COVID-19 Pandemic</t>
  </si>
  <si>
    <t>Respuesta de los trabajadores sociales a la violencia doméstica y los malos tratos durante la pandemia de COVID-19</t>
  </si>
  <si>
    <t>The rapid global spread of COVID-19 has put increased pressure on health and social service providers, including social workers who continued front line practice throughout the pandemic, engaging with some of the most vulnerable in society often experiencing multiple adversities alongside domestic violence and abuse (DVA). Movement restrictions and stay-at-home orders introduced to slow the spread of the virus, paradoxically leave these families at even greater risk from those within the home. Utilising a survey methodology combining both open- and closed-ended questions, this study captured a picture of social work practice in Ireland with families experiencing DVA during the early waves of the COVID-19 pandemic. Findings highlight both the changes and challenges in work practices and procedures that limit social work assessment and quality contact with families, changes to the help-seeking behaviours from victims/survivors, as well as emerging innovative practice responses with enhanced use of technology. Implications for practice include an increased awareness of the risk and prevalence of DVA accelerated by the pandemic. Conclusions assert that social work assessment and intervention with families experiencing DVA must remain adaptive to the changing COVID-19 context and continue to develop innovative practice approaches. © The Author(s) 2022. Published by Oxford University Press on behalf of The British Association of Social Workers. All rights reserved.</t>
  </si>
  <si>
    <t>COVID-19; domestic violence and abuse; Ireland; social work</t>
  </si>
  <si>
    <t>https://www.scopus.com/inward/record.uri?eid=2-s2.0-85146501469&amp;doi=10.1093%2fbjsw%2fbcac119&amp;partnerID=40&amp;md5=c548a8b7ef11584f6fb64fb71756673e</t>
  </si>
  <si>
    <t>Skobelina, Natalia A. (57205235198)</t>
  </si>
  <si>
    <t>Non-profit organizations in the Republic of Tuva from 2015 to 2021: Path dependence; [Некоммерческие организации в Республике Тыва с 2015 по 2021 годы: зависимость от пути]</t>
  </si>
  <si>
    <t>Modifications in the institutional environment lead to radical transformations in the non-profit sector. In contemporary Russia, changes in formal rules have modified the trajectory of development, opened up new vistas and resources for non-profit organizations. The analysis of research literature, legislative acts of federal and regional authorities is based on the concepts of the neo-institutional theory. It allowed us to determine the development direction of socially oriented non-profit organizations (SO NPOs) in the Republic of Tuva from 2015 to 2021 in the all-Russian context. The study shows the institutional dependence of non-profit organizations on state policy (its path dependence). As shown by the results of the research, the main direction of development for SO NPOs in Tuva in recent years has been mainly related to the social sphere. Local authorities establish registers of non-profit organizations, provide financial and material assistance, the Head of Tuva supports social projects of NPOs. Non-profit organizations provide social services to various categories of citizens. They use new rehabilitation technologies, develop inclusive practices for people with disabilities. © 2022 New Reaearch of Tuva. All rights reserved.</t>
  </si>
  <si>
    <t>Los cambios en el entorno institucional conducen a transformaciones radicales en el sector sin fines de lucro. En la Rusia contemporánea, los cambios en las reglas formales han modificado la trayectoria del desarrollo, han abierto nuevas perspectivas y recursos para las organizaciones sin fines de lucro. El análisis de la literatura de investigación, los actos legislativos de las autoridades federales y regionales se basa en los conceptos de la teoría neoinstitucional. Nos permitió determinar la dirección de desarrollo de las organizaciones sin fines de lucro con orientación social (OSL) en la República de Tuvá de 2015 a 2021 en el contexto de toda Rusia. El estudio muestra la dependencia institucional de las organizaciones sin fines de lucro de la política estatal (su dependencia de la trayectoria). Como muestran los resultados de la investigación, la principal dirección de desarrollo de las OSL en Tuvá en los últimos años ha estado relacionada principalmente con la esfera social. Las autoridades locales establecen registros de organizaciones sin fines de lucro, brindan asistencia financiera y material, el Jefe de Tuvá apoya proyectos sociales de las OSL. Las organizaciones sin fines de lucro brindan servicios sociales a varias categorías de ciudadanos. Utilizan nuevas tecnologías de rehabilitación, desarrollan prácticas inclusivas para personas con discapacidad. © 2022 Nueva Investigación de Tuva. Todos los derechos reservados.</t>
  </si>
  <si>
    <t>institutional dependence; non-profit organization; Republic of Tuva; social service; state regulation; Tuva</t>
  </si>
  <si>
    <t>https://www.scopus.com/inward/record.uri?eid=2-s2.0-85146379722&amp;doi=10.25178%2fnit.2022.4.14&amp;partnerID=40&amp;md5=4d1ae5453a07b4636a17b09e2488b475</t>
  </si>
  <si>
    <t>Macleod, Ann (57206345756); Levesque, Justine (58620495400); Ward-Griffin, Catherine (6701868383)</t>
  </si>
  <si>
    <t>Social Isolation of Older Adults, Family, and Formal Caregivers during the COVID-19 Pandemic: Stories and Solutions Through Participatory Action Research</t>
  </si>
  <si>
    <t>Aislamiento Social de Adultos Mayores, Familiares y Cuidadores Formales durante la Pandemia de COVID-19: Historias y soluciones a través de la investigación-acción participativa</t>
  </si>
  <si>
    <t>This participatory action research (PAR) aimed to understand the health implications of guidelines impacting social isolation among frail community-dwelling older adults and their family and formal caregivers during the coronavirus disease (COVID-19) pandemic. Reflexive thematic analysis (RTA) of data collected from 10 policy/procedural documents revealed four themes: valuing principles, identifying problem(s), setting priorities, and making recommendations. Interviews with 31 participants from Peterborough, Ontario, also revealed four themes: sacrificing social health, diminishing physical health, draining mental health, and defining supports. Recommendations to decision makers were finalized at a knowledge exchange event involving participants and members of Age-friendly Peterborough. Key findings demonstrate the need for Canadian governments and health and social service agencies to enhance access to technology-based interventions, and educational and financial resources for caregivers. Meaningful communication and collaboration between older adults, caregivers, and decision makers are also needed to reduce the gap between policy and practice when addressing social isolation.  © Canadian Association on Gerontology 2023.</t>
  </si>
  <si>
    <t>aging; caregivers; community dwelling; COVID-19; older adults; participatory action research; social isolation</t>
  </si>
  <si>
    <t>https://www.scopus.com/inward/record.uri?eid=2-s2.0-85172288862&amp;doi=10.1017%2fS071498082300048X&amp;partnerID=40&amp;md5=bcc789ce42e2eaa552e0dd945fc3431c</t>
  </si>
  <si>
    <t>Qi, Qingqing (25951698600); Wang, Zipeng (58644973500); Yin, Hang (57782171700); Zhang, Zezhong (23988023000); Wang, Fei (57202017176)</t>
  </si>
  <si>
    <t>Construction and Application of a Seasonal River Health Evaluation System in Arid and Semi-Arid Areas</t>
  </si>
  <si>
    <t>Construcción y aplicación de un sistema de evaluación estacional de la salud de los ríos en zonas áridas y semiáridas</t>
  </si>
  <si>
    <t>Addressing the inadequacy of theoretical frameworks and evaluation indicators for assessing the health of seasonal rivers in arid and semi-arid regions, this study aims to enrich the theoretical foundation for the management and ecological restoration of seasonal river systems. By selecting seven indicators from three aspects: hydrology, habitat, and social services, a seasonal river health assessment indicator system was constructed for the Tabu River basin. The weights of the indicators were determined using the analytic hierarchy process and entropy weight method, and a classification standard for seasonal river health was established. The health status of the Tabu River in 2021 was evaluated accordingly. The results revealed that the upstream, midstream, and downstream reaches of the Tabu River were categorized as healthy, sub-healthy, and diseased, respectively, with poor hydrological conditions being the primary concern. The satisfaction level of ecological flow within the basin was low, accompanied by deep groundwater levels and water scarcity issues, aligning with the actual situation. This indicator system effectively reflects the true state of seasonal river ecosystems. Based on the evaluation results, measures such as establishing ecological water storage projects and adjusting agricultural planting structures were proposed to alleviate the impacts caused by water scarcity. Additionally, implementing river and lake management systems, water resource protection measures, and water-saving technologies can directly regulate the pressures imposed on rivers by human socio-economic activities, thus alleviating regional water resource shortages and promoting the health of rivers and regional water resources. These findings provide scientific decision-making support for the management of seasonal river basins and the maintenance of river health. © 2024 by the authors.</t>
  </si>
  <si>
    <t>multi-indicator evaluation method; river health assessment; seasonal rivers; Tabu River</t>
  </si>
  <si>
    <t>https://www.scopus.com/inward/record.uri?eid=2-s2.0-85187441968&amp;doi=10.3390%2fw16050691&amp;partnerID=40&amp;md5=4b1f16f50eeb8223c54164f35d59872d</t>
  </si>
  <si>
    <t>Yu, Xiaojuan (57190249860); van den Berg, Vincent A.C. (25927647800); Verhoef, Erik T. (7003293765); Li, Zhi-Chun (26643300400)</t>
  </si>
  <si>
    <t>Will all autonomous cars cooperate? Brands’ strategic interactions under dynamic congestion</t>
  </si>
  <si>
    <t>Autonomous cars allow safe driving with a smaller headway than that required for normal human-driven cars, thereby potentially improving road capacity. To attain this capacity benefit, cooperation among autonomous cars is vital. However, the future market may have multiple car brands and the incentive for them to cooperate is unknown. This paper investigates the competition and cooperation between multiple car brands that, may provide both autonomous and normal vehicles. We develop a two-stage game-theoretic model to investigate brands’ strategic interactions and evaluate, from both policy and organizational perspectives, the implications of their cooperation incentives and pricing competition. We compare four market structures: duopoly competition, perfect competition, a public welfare-maximizing monopoly, and a private profit-maximizing monopoly. Various parameters are evaluated, including factors such as the capacity benefits from cooperation, cooperation cost and price elasticity. This evaluation provides policy insights into actions that could be considered by regulators and organizations for the operation of autonomous cars. © 2022 The Author(s)</t>
  </si>
  <si>
    <t>Autonomous cars; Cooperation strategy; Duopoly competition; Game theory; Regulatory policy</t>
  </si>
  <si>
    <t>https://www.scopus.com/inward/record.uri?eid=2-s2.0-85138550307&amp;doi=10.1016%2fj.tre.2022.102825&amp;partnerID=40&amp;md5=b9d91aae6e9d3280bee5224581ccc6a8</t>
  </si>
  <si>
    <t>Supanto (57215202781); Saefudin, Yusuf (57203919611); Ismail, Noorfajri (58539096900); Susanti, Rahtami (58722010800); Adi, Lutfi Kalbu (58723855800)</t>
  </si>
  <si>
    <t>Regulating Fake News and Hoaxes: A Comparative Analysis of Indonesia and Malaysia</t>
  </si>
  <si>
    <t>Indonesia and Malaysia already have regulations prohibiting the spreading of fake news and hoaxes. However, the critical question is whether these regulations can tackle the spread of fake news and hoaxes, considering their detrimental impact on the economy and reputation. This is aimed at comprehensively understanding the legal framework in both countries. This research was designed using the normative juridical method. The approaches used are statutory approach, conceptual approach, and comparative approach. The result show Indonesia's penal policy was recently created by passing a new Criminal Code. It seeks to protect public order, public welfare, and democratic values, emphasizing a balance between freedom of speech and combating the adverse effects of hoax and fake news. Meanwhile, Malaysia employs regulatory measures through the Communication and Multimedia Content Forum, relying on voluntary compliance and cooperation from various stakeholders. Looking ahead, emerging technologies and methodologies in digital forensics offer promise for more effective means of identifying the origins of fake news. © 2023, Lembaga Contrarius Indonesia. All rights reserved.</t>
  </si>
  <si>
    <t>Criminal Justice; Fake News; Indonesia; Malaysia</t>
  </si>
  <si>
    <t>https://www.scopus.com/inward/record.uri?eid=2-s2.0-85177859692&amp;doi=10.53955%2fjhcls.v3i3.113&amp;partnerID=40&amp;md5=ceed5e735707b39de4edc222f4f85aa3</t>
  </si>
  <si>
    <t>Read, Emily A. (52264420400); Gagnon, Danie A. (57196347523); Donelle, Lorie (22834133900); Ledoux, Kathleen (56646321300); Warner, Grace (7102871542); Hiebert, Brad (57202427719); Sharma, Ridhi (58265908000)</t>
  </si>
  <si>
    <t>Stakeholder Perspectives on In-home Passive Remote Monitoring to Support Aging in Place in the Province of New Brunswick, Canada: Rapid Qualitative Investigation</t>
  </si>
  <si>
    <t>Perspectivas de las partes interesadas sobre la monitorización remota pasiva en el hogar para apoyar el envejecimiento en el lugar en la provincia de Nuevo Brunswick, Canadá: investigación cualitativa rápida</t>
  </si>
  <si>
    <t>Background: The province of New Brunswick (NB) has one of the oldest populations in Canada, providing an opportunity to develop and test innovative strategies to address the unique health challenges faced by older adults. Passive remote monitoring technology has the potential to support independent living among older adults. Limited research has examined the benefits of and barriers to the adoption of this technology among community-dwelling older adults. Objective: This study aimed to explore perceptions of in-home passive remote monitoring technology designed to support aging in place from the perspective of older adults, their family or friend caregivers, social workers, and government decision-makers in the province of NB, Canada. Methods: Between October 2018 and March 2020, a rapid qualitative investigation of 28 one-on-one interviews was conducted in person or via telephone. Participants included 2 home support services clients and 11 family or friend caregivers who had used passive remote monitoring technology in their homes; 8 social workers who had worked as case managers for home support services clients; and 7 individuals who were key government decision-makers in the adoption, policy development, and use of the technology in the province of NB. The interviews focused on the following topics: decision to adopt the passive remote monitoring system, barriers to adopting the passive remote monitoring system, benefits of the passive remote monitoring system, impact on client health outcomes, and privacy concerns. The interviews were audio recorded, transcribed, and analyzed by a team of 6 researchers. Data analysis was conducted using a rapid assessment process approach that included matrix analysis. Results: Participants reported that the use of the remote monitoring system allowed older adults to live at home longer and provided caregiver relief. Stakeholders were invested in meeting the home support (home care) needs of older adults. However, when it came to the use of remote monitoring, there was a lack of consensus about which clients it was well-suited for and the role that social workers should play in informing clients and caregivers about the service (role ambiguity, gatekeeping, and perceived conflicts of interest). Conclusions: Our findings highlight many benefits and challenges of the adoption of passive remote monitoring for clients, their family or friend caregivers, and public provincial health and social services systems. Passive remote monitoring is a valuable tool that can provide support to older adults and their family or friend caregivers when it is a good fit with client needs. Further work is needed in NB to increase public and social workers’ awareness of the service and its benefits. ©Emily A Read, Danie A Gagnon, Lorie Donelle, Kathleen Ledoux, Grace Warner, Brad Hiebert, Ridhi Sharma.</t>
  </si>
  <si>
    <t>Antecedentes: La provincia de Nuevo Brunswick (NB) tiene una de las poblaciones más antiguas de Canadá, lo que brinda la oportunidad de desarrollar y probar estrategias innovadoras para abordar los desafíos de salud únicos que enfrentan los adultos mayores. La tecnología de monitoreo remoto pasivo tiene el potencial de apoyar la vida independiente entre los adultos mayores. La investigación limitada ha examinado los beneficios y las barreras para la adopción de esta tecnología entre los adultos mayores que viven en la comunidad. Objetivo: Este estudio tuvo como objetivo explorar las percepciones de la tecnología de monitoreo remoto pasivo en el hogar diseñada para apoyar el envejecimiento en el lugar desde la perspectiva de los adultos mayores, sus familiares o amigos cuidadores, trabajadores sociales y tomadores de decisiones gubernamentales en la provincia de NB, Canadá. Métodos: Entre octubre de 2018 y marzo de 2020, se realizó una investigación cualitativa rápida de 28 entrevistas individuales en persona o por teléfono. Los participantes incluyeron 2 clientes de servicios de apoyo domiciliario y 11 cuidadores familiares o amigos que habían utilizado tecnología de monitoreo remoto pasivo en sus hogares; 8 trabajadores sociales que habían trabajado como administradores de casos para clientes de servicios de apoyo domiciliario; y 7 personas que fueron tomadores de decisiones gubernamentales clave en la adopción, desarrollo de políticas y uso de la tecnología en la provincia de NB. Las entrevistas se centraron en los siguientes temas: decisión de adoptar el sistema de monitoreo remoto pasivo, barreras para adoptar el sistema de monitoreo remoto pasivo, beneficios del sistema de monitoreo remoto pasivo, impacto en los resultados de salud del cliente y preocupaciones de privacidad. Las entrevistas fueron grabadas en audio, transcritas y analizadas por un equipo de 6 investigadores. El análisis de datos se realizó utilizando un enfoque de proceso de evaluación rápida que incluyó análisis de matriz. Resultados: Los participantes informaron que el uso del sistema de monitoreo remoto permitió a los adultos mayores vivir en casa por más tiempo y proporcionó alivio a los cuidadores. Las partes interesadas se involucraron en satisfacer las necesidades de apoyo domiciliario (cuidado domiciliario) de los adultos mayores. Sin embargo, cuando se trató del uso de la monitorización remota, hubo una falta de consenso sobre para qué clientes era más adecuada y el papel que los trabajadores sociales deberían desempeñar en informar a los clientes y cuidadores sobre el servicio (ambigüedad de roles, control de acceso y conflictos de intereses percibidos). Conclusiones: Nuestros hallazgos resaltan muchos beneficios y desafíos de la adopción de la monitorización remota pasiva para los clientes, sus familiares o amigos cuidadores y los sistemas de salud y servicios sociales provinciales públicos. La monitorización remota pasiva es una herramienta valiosa que puede brindar apoyo a los adultos mayores y sus familiares o amigos cuidadores cuando se adapta bien a las necesidades del cliente. Es necesario seguir trabajando en NB para aumentar la conciencia del público y los trabajadores sociales sobre el servicio y sus beneficios.</t>
  </si>
  <si>
    <t>https://www.scopus.com/inward/record.uri?eid=2-s2.0-85130616985&amp;doi=10.2196%2f31486&amp;partnerID=40&amp;md5=9fb2266f6e31de22fdc78d144f5089bd</t>
  </si>
  <si>
    <t>Kongshøj, Kristian (55897104400)</t>
  </si>
  <si>
    <t>Social policy in a future of degrowth? Challenges for decommodification, commoning and public support</t>
  </si>
  <si>
    <t>Achieving sustainability within planetary boundaries requires radical changes to production and consumption beyond technology- and efficiency-oriented solutions, especially in affluent countries. The literature on degrowth offers visions and policy paths with the explicit aim of ensuring human wellbeing within an economy with a lower resource metabolism. This paper reviews and discusses the academic literature on degrowth with the aim of deriving the main inherent challenges where further research is needed. Proponents of degrowth envisage radical redistribution and decommodification with ‘floors’ and ‘ceilings’ for income and wealth, as well as extensive public service provision. This paper outlines how results from other research support such a policy direction. However, the paper discusses three inherent challenges for such a future with respect to the feasibility and desirability of degrowth policies, as well as their legitimate underpinning in public support. This includes the internal growth dependencies of established social policies, which require changes to financing, output-based management and perhaps even curtailing input (service demand). Secondly, it concerns the role of public welfare provision when degrowth advocates also envisage the proliferation of alternative and informal economies. The paper emphasises that these two challenges invite more work on where public service provision should play a lesser role. Thirdly, the paper covers popular legitimacy. In affluent democracies, popular support needs to expand further beyond the ‘new left’ or the ‘green left’, even if larger shares of the population exhibit some potential for growth-critical stances. At the heart of these challenges is the need for new norms and values with respect to wellbeing, which is envisaged in the literature as a shift from materialist and hedonic towards needs-oriented and eudaimonic conceptions of wellbeing and happiness. © 2023, The Author(s).</t>
  </si>
  <si>
    <t>https://www.scopus.com/inward/record.uri?eid=2-s2.0-85177206708&amp;doi=10.1057%2fs41599-023-02255-z&amp;partnerID=40&amp;md5=fe73a995ce1d69419415d0f9d6ccee7e</t>
  </si>
  <si>
    <t>Starshinova, Alevtina (57215970311)</t>
  </si>
  <si>
    <t>NEW INSTITUTIONAL FORMS OF SOCIAL SERVICES: VECTORS OF DEVELOPMENT UNDER CONDITIONS OF UNCERTAINT Y; [НОВЫЕ ИНСТИТ УЦИА ЛЬНЫЕ ФОРМЫ СОЦИА ЛЬНОГО ОБСЛУ ЖИВАНИЯ: ВЕКТОРЫ РАЗВИТИЯ]</t>
  </si>
  <si>
    <t>The subject of the study presented in this article is the methods and directions of development of non-governmental social service organizations that have emerged in the process of transformation of the Russian welfare state, which was formed at the turn of the 20th-21st centuries as a socially providing state, into a social service state. The development of organizations of the non-state sector of social services is regulated by the state as the main institution responsible for the sphere of public welfare. The article considers state strategies aimed at the development of new institutional forms, i.e. the regulatory and legal consolidation of the status of new social service providers, secondary institutionalization, social investment and public-private partnerships, and the own strategies of organizations of the non-profit sector. The latter develop through hybrid forms, integration with other NGOs and social state institutions, incorporation into housing complexes of the urban environment, as well as through the use of digital and relevant technologies for social services for citizens. In a relatively short period of their development, the fulfillment of a social mission remains the predominant vector. At the same time, the majority of NPOs are focused on receiving financial and other forms of assistance from the state. Larger and resource-rich organizations focus on building competitive advantage and developing entrepreneurship by combining different organizational and legal forms, i.e. hybrid forms. The client orientation in the development of new institutional forms of social services is also growing. Each development direction has its own advantages and risks considered in the analysis. The study was conducted using qualitative methods in the form of interviews conducted in 2022 with representatives of NGOs, resource centers, and experts. The concepts of joint production of public goods, social partnership, and intersectoral interaction formed the theoretical basis for the analysis. © 2023 National Research University Higher School of Economics. All rights reserved.</t>
  </si>
  <si>
    <t>development strategies; non-commercial sector of social services; NPO; social services; state</t>
  </si>
  <si>
    <t>https://www.scopus.com/inward/record.uri?eid=2-s2.0-85176405277&amp;doi=10.17323%2f727-0634-2023-21-3-415-432&amp;partnerID=40&amp;md5=cac5b0662c1bf534091ae763d7730403</t>
  </si>
  <si>
    <t>Kuryliak, Valentyna (58682772100)</t>
  </si>
  <si>
    <t>ANALYSIS OF THE MULTI-CONFESSIONAL RELIGIOUS SITUATION IN UKRAINE IN THE PERIOD FROM 2000 TO 2021</t>
  </si>
  <si>
    <t>This study summarizes information regarding features of religious and church-religious self-determination of citizens of Ukraine for the period 2000-2021. Ukraine’s Western region is traditionally characterized by a high level of religiosity, while the South and East of Ukraine are the least religious. In recent years, the proportion of citizens who do not identify themselves with any of the religions has increased. There is a significant difference between the level of declared religiosity and identification with a particular religious community. As a result of the military events in the East of Ukraine and the war with Russia, the number of believers and Orthodox churches of the Moscow Patriarchate has significantly decreased, while the number of Orthodox Churches of the Kyiv Patriarchate has increased. After receiving Tomos from the Patriarch of Constantinople on December 15, 2018, the Orthodox Church of Ukraine gained more authority in society. However, relations between the Orthodox Church of Ukraine and the Ukrainian Orthodox Church of the Moscow Patriarchate are characterized by the great tension and conflict, which is expressed at the level of individual communities. Some problems arose during the creation of a unified Orthodox Church in Ukraine, but they did not become critical and did not affect the religious situation as a whole. Only 10% of citizens regularly attend religious services and meetings. The decline in attendance at religious services during the COVID-19 pandemic is accompanied by an increase in parishioner participation via the Internet. Leading churches have a positive attitude towards the use of the latest technologies and instant messengers. The article presents the results of surveys of focus groups. One of these polls testifies to the desire of believers to have changes in terms of religious rituals, in particular, the reduction of time, the understandable language of services and sermons, the introduction of seating in Orthodox churches, or a more modest decoration of churches. However, it has been established that for the growth of temple attendance, it is important not so much to develop a network of places of worship, but to form the interest and motivation of people to visit temples. Unfortunately, the level of recognition of the moral authority of the Church is lower than the level of trust in it. Citizens believe that the largest Ukrainian Churches in their approach to the problems of LGBT communities and other complex issues often take a conservative position that does not meet the requirements of the time, rather than an active position that contributes to solving social problems. Social service and assistance to people, according to the majority of respondents, should occupy a leading place in the activities of the Church. The greatest demand was for psychological assistance and protection of vulnerable groups. The overwhelming majority support the assertion that the Church should be separated from the state and the school from the Church. There is a high level of tolerance among citizens to the practice of different religions. A negative attitude is present only towards the UOC-MP, but this is a consequence of the military invasion by Russia and the presence of scandals due to provocative statements by the so-called “pro-Russian priests.” The activity of the latter was banned by a number of local councils on the territory of Ukraine due to cooperation with the aggressor country, and after the start of the Russian-Ukrainian war, it was outlawed. A deterrent to inter-religious, inter-confessional and inter-church conflicts in Ukraine remains the fact that religious and ecclesiastical identity is of little importance to citizens. It was found that in Ukraine during the period of independence a special religious situation has formed, characterized by multi-confessional tolerance and the almost complete absence of tension among the various churches that successfully coexist, and often even cooperate with each other. © 2022, George Fox University Murdock Learning Resource Center. All rights reserved.</t>
  </si>
  <si>
    <t>analytics; polyconfessionality; religious situation in Ukraine</t>
  </si>
  <si>
    <t>https://www.scopus.com/inward/record.uri?eid=2-s2.0-85175993351&amp;doi=10.55221%2f2693-2148.2386&amp;partnerID=40&amp;md5=d4b1139e75d4140b8238249cb0a76ba3</t>
  </si>
  <si>
    <t>Dima, Gabriela (57064056000); Meseșan Schmitz, Luiza (55634125600); Șimon, Marinela-Cristina (57226371837)</t>
  </si>
  <si>
    <t>Job stress and burnout among social workers in the vuca world of covid-19 pandemic</t>
  </si>
  <si>
    <t>This paper aimed to explore the changes posed by the new COVID-19 pandemic to the field of social work and its impact on social workers in terms of job stress and burnout in Romania. Two conceptual models were used to frame the discussion: the theoretical framework of VUCA (volatility, uncertainty, complexity, and ambiguity) to discuss the challenges that the unprecedented context of the COVID-19 pandemic has created for social workers; and the Job Demands and Resources model (JD-R) to understand job demands perceived as stressors and burnout. Based on convergent mixed methods, the study sample consisted of 83 social workers employed in statutory and private social services in Romania, from different areas of intervention. Results showed that social workers perceived a high level of job stress related to work during the pandemic, which was associated with higher levels of burnout in the areas of personal burnout (average score 55.9) and work-related burnout (average score 52.5). Client-related burnout was lower (average score 38.4), indicating that stress was generated mainly by organisational factors and work-related factors (workload, aligning to new legislative rules and decisions, inconsistency, instability, ambiguity of managerial decisions, and lack of clarity of working procedures) and less by client-related stressors (lack of direct contact with clients, risk of contamination, managing beneficiaries’ fears, and difficulties related to technology). High job demands and limited job resources (managerial and supervisory support, financial resources, and recognition and reward) led to a high to very high level of work-related burnout for 15.7% and an upper-medium level for 44.2% of respondents. A group of 27.7% reported lower to medium levels of work-related burnout, while 14.5% had very low levels, managing to handle stress factors in a healthy manner. Study results pointed to the importance of organisational support and the development of a self-care plan that help to protect against job stress and burnout. Recommendations were made, putting forward the voice of fieldworkers and managers fostering initiatives and the application of sustainability-based measures and activities designed to deal with the challenges of the VUCA environment. © 2021 by the authors. Licensee MDPI, Basel, Switzerland.</t>
  </si>
  <si>
    <t>Burnout; COVID-19; Job stress; Social work/er; VUCA</t>
  </si>
  <si>
    <t>https://www.scopus.com/inward/record.uri?eid=2-s2.0-85111346335&amp;doi=10.3390%2fsu13137109&amp;partnerID=40&amp;md5=b392f690bea6e41afadbe9e5ccb90ab5</t>
  </si>
  <si>
    <t>Cech, Erin A. (24491438500); Finelli, Cynthia J. (8515700800)</t>
  </si>
  <si>
    <t>Learning to prioritize the public good: Does training in classes, workplaces, and professional societies shape engineers' understanding of their public welfare responsibilities?</t>
  </si>
  <si>
    <t>Aprender a priorizar el bien público: ¿La capacitación en clases, lugares de trabajo y sociedades profesionales moldea la comprensión de los ingenieros de sus responsabilidades en materia de bienestar público?</t>
  </si>
  <si>
    <t>Background: Engineers are professionally obligated to protect the safety and well-being of the public impacted by the technologies they design and maintain. In an increasingly complex sociotechnical world, engineering educators and professional institutions have a duty to train engineers in these responsibilities. Purpose/Hypothesis: This article asks, where are engineers trained in their public welfare responsibilities, and how effective is this training? We argue that engineers trained in public welfare responsibilities, especially within engineering education, will demonstrate greater understanding of their duty to recognize and respond to public welfare concerns. We expect training in formal engineering classes to be more broadly impactful than training in contexts like work or professional societies. Data/Methods: We analyze unique survey data from a representative sample of US practicing engineers using descriptive and regression techniques. Results: Consistent with expectations, engineers who received public welfare responsibility training in engineering classes are more likely than other engineers to understand their responsibilities to protect public health and safety and problem-solve collectively, to recognize the importance of social consequences and ethical responsibilities in their own jobs, to have noticed ethical issues in their workplace, and to have taken action about an issue that concerned them. Training through other parts of college, workplaces, or professional societies has comparatively little impact. Concerningly, nearly a third of engineers reported never being trained in public welfare responsibilities. Conclusion: These results suggest that training in engineering education can shape engineers' long-term understanding of their public welfare responsibilities. They underscore the need for these responsibilities to be taught as a core, non-negotiable part of engineering education. © 2024 The Authors. Journal of Engineering Education published by Wiley Periodicals LLC on behalf of American Society for Engineering Education.</t>
  </si>
  <si>
    <t>engineering profession; engineering work; ethics; professional engineer; professional skills; public welfare responsibilities; workplace</t>
  </si>
  <si>
    <t>https://www.scopus.com/inward/record.uri?eid=2-s2.0-85188503201&amp;doi=10.1002%2fjee.20590&amp;partnerID=40&amp;md5=ede2b69b554b6eb6de871d921d125a0f</t>
  </si>
  <si>
    <t>Bouah, Nicole (57224863283); Jacobs, Carmel (59181076300)</t>
  </si>
  <si>
    <t>A Child's Right to Identity in the Context of Embryo Donation: Lessons from Australia and New Zealand, Part 2</t>
  </si>
  <si>
    <t>In part 1 of this article the current level of protection of the right to identity both at the national and international levels were considered in the case of embryo donation. It was concluded that at a national level the National Health Act, its accompanying regulations and the Children's Act fail to protect this right. The constitutional provisions on children's rights are also unhelpful in providing the requisite level of protection. At an international level it was further found that neither the CRC nor the ACRWC explicitly uphold the child's right to identity in the case of embryo donation. In an attempt to address this defect, this article compares the legal protection provided for the right to identity of children born through embryo donation in Australia and New Zealand. A number of lessons can be drawn from this comparative analysis. At a national level the article submits that the birth certificate should indicate the child's true origins and in addition to a register which holds the particulars of the child's donor parents, a separate donor sibling register is also suggested. Legislative amendments are also suggested to Parliament. At an international level, the following recommendations are made: a new United Nations (UN) Convention which centres on Assisted Reproductive Technology, a General Comment drafted by the CRC Committee to cover specific issues and interests of children, ratification of a Convention by the Hague Conference, and an investigation into the concerns raised by international embryo donation to be carried out by the International Social Service Network should be accomplished. Further, the article concludes that an Africa-based instrument would not be as effective as a UN proposed solution, given the cultural and religious concerns in traditional African societies. © 2024, North-West Unversity. All rights reserved.</t>
  </si>
  <si>
    <t>Assisted reproductive technologies; disclosure; donor-conceived child; embryo donation; gamete donor</t>
  </si>
  <si>
    <t>https://www.scopus.com/inward/record.uri?eid=2-s2.0-85196556733&amp;doi=10.17159%2f1727-3781%2f2024%2fv27i0a15132&amp;partnerID=40&amp;md5=99b0d1099f4b75c45f7e334e699b5943</t>
  </si>
  <si>
    <t>Grön, Kirsikka (57219609904)</t>
  </si>
  <si>
    <t>Common good in the era of data-intensive healthcare</t>
  </si>
  <si>
    <t>In recent years, scholars studying data-intensive healthcare have argued that data-driven technologies bind together new actors and goals as part of healthcare. By combining the expectation studies with justification theory, this article adopts a novel theoretical perspective to understand how these actors and goals are enroled in healthcare. Drawing on a case study of Apotti, a Finnish social services and healthcare information system renewal project, the article shows how new emerging health data assemblages stress the aims of producing the common good in public healthcare. The project is studied by analysing interviews of the project’s key actors and various documents produced in the project. The paper shows how, in the collective expectations, the new information system is justified by multiple understandings of the common good, which might be contradictory with each other. Along with the established goals of improving public healthcare operations, the new information system is expected to empower clients and patients, audit and manage personnel, promote national digital social and healthcare service markets, provide better data and tools for research, and promote Finnish research and business in international competition. These expectations are not all based on the settled understanding of the common good of public healthcare as promoting health; the common good is also defined in other terms such as improving research, promoting markets and business, and making Finland famous and a leading country in the digital social services and healthcare field. These goals and expectations are purposely ambiguous to be loose enough to gain attention and maintain it even when the promises are not met. The paper identifies the ambiguity and plurality of the common good as strategies of data-intensive healthcare and raises concerns of how this might shape public healthcare in the future. As the plural understandings of the common good might not support each other, the paper calls for further assessments of how this will affect public healthcare’s core objectives and for seeking solutions that carefully balance the goals of the current and evolving multi-stakeholder environment of data-intensive healthcare. © 2021, The Author(s).</t>
  </si>
  <si>
    <t>https://www.scopus.com/inward/record.uri?eid=2-s2.0-85117398101&amp;doi=10.1057%2fs41599-021-00911-w&amp;partnerID=40&amp;md5=3767606d6e5826f61b8bb7599c34f38a</t>
  </si>
  <si>
    <t>Turyan, Karen (58560473500)</t>
  </si>
  <si>
    <t>Prospects for applying decentralized finance as a growth factor for population welfare in the post-soviet countries</t>
  </si>
  <si>
    <t>The author puts forward the idea that decentralized finance doesn’t act without managerial influence. The management moves from the external circuit to the internal one, there occurs self-ruling and “self-regulation” of the financial system. This indicates the appearance of a new type of financial intermediation—a cyber-social one. The potential of using decentralized finance in post-Soviet countries are formulated the following: freeing up the time of transaction participants due to the autonomy of transactions; a superior degree of information security compared to traditional forms of financial intermediation; financial intermediation cost saving, freeing up human resources; reduction in the speed of transactions; increasing accuracy in contractual relations due to the elimination of the human factor influence; stimulating the development of new business areas expands the competitive environment; information safety due to the constant creation of a large number of backup copies. At the same time, the author identified and substantiated the risks associated with decentralized financial flows, which may have an impact on the well-being of the population of post-Soviet countries. The purpose of this study is to determine the prospects for applying decentralized finance as a growth factor in the well-being of the population in post-Soviet countries. © 2024 by author(s).</t>
  </si>
  <si>
    <t>blockchain technologies; cryptocurrencies; decentralized autonomous organizations; decentralized finance; public welfare; smart contracts</t>
  </si>
  <si>
    <t>https://www.scopus.com/inward/record.uri?eid=2-s2.0-85205550057&amp;doi=10.24294%2fjipd.v8i10.7215&amp;partnerID=40&amp;md5=0b66d15e7b9e3dc7dad6fda48c29ded7</t>
  </si>
  <si>
    <t>Welwean, Ralph Amuanyu (57450899800); Krieg, Oona (57985929600); Casey, Gordon (58566038400); Thompson, Erin (58076385800); Fleetham, Dana (58565352400); Deering, Theresa (58565020600); Rosen, Joseph G. (57203482542); Park, Ju Nyeong (57325287600)</t>
  </si>
  <si>
    <t>Evaluating the Impact of Brave Technology Co-op’s Novel Drug Overdose Detection and Response Devices in North America: a Retrospective Study</t>
  </si>
  <si>
    <t>Assess the preliminary impact of Brave Technology Co-op’s overdose detection devices that have been implemented in housing, medical, social service facilities, and several private settings in North America. Administrative data was collected by Brave on their Buttons and Sensors during several proof-of-concept projects and full installations in Canada and United States (US) between December 2018 and July 2022. Data analyzed provided insights on the number of overdoses detected and reversed (averted overdose deaths) using Brave Sensors and Buttons, along with other programmatic and session-specific indicators. Implementation of 486 Brave Buttons and 148 Brave Sensors in Canada has detected and prevented 108 overdose deaths (100 using Buttons and 8 using Sensors) whereas implementation of 170 Buttons in the US has averted 2 overdose deaths to date, with the potential to save many more lives. Brave’s devices hold promise for increasing rates of overdose detection and preventing overdose deaths. © 2023, The New York Academy of Medicine.</t>
  </si>
  <si>
    <t>https://www.scopus.com/inward/record.uri?eid=2-s2.0-85170107840&amp;doi=10.1007%2fs11524-023-00779-y&amp;partnerID=40&amp;md5=7af2b279f7a8634fc1b8e44f772f28dd</t>
  </si>
  <si>
    <t>Agarwal, Arunika (57189525714); Bloom, David E. (26643254400)</t>
  </si>
  <si>
    <t>Long-term care in India: Capacity, need and future</t>
  </si>
  <si>
    <t>The family is the dominant player in India’s current long-term care (LTC) system. Yet informal family-based arrangements will be insufficient to accommodate India’s growing need for LTC due to increasing longevity and geographic mobility, the prevalence of chronic disease and disability among the elderly, and the decline of extended family living arrangements. Addressing the growing need for LTC will require a robust expansion of the current LTC system, especially its non-familial components. This overhaul will require investments in infrastructure, human resources and legal and regulatory environments. The objectives of this study are to i) provide a descriptive summary and analysis of the LTC system in India, with attention to cross-state heterogeneity and to the financial, social and cultural factors that impede the operation of India’s LTC system; ii) estimate and assess the current and future need for LTC and its critical financial and human inputs; and iii) critically analyse and discuss the institutions and policies, technologies and behaviours needed to bring capacity comfortably into conformance with the need for LTC. © 2022 International Social Security Association.</t>
  </si>
  <si>
    <t>elder care; India; medical care; social protection; social services</t>
  </si>
  <si>
    <t>https://www.scopus.com/inward/record.uri?eid=2-s2.0-85138938057&amp;doi=10.1111%2fissr.12312&amp;partnerID=40&amp;md5=83d2a3892c203efbfd951585fcef8789</t>
  </si>
  <si>
    <t>Choroszewicz, Marta (57201458968); Alastalo, Marja (56118346900)</t>
  </si>
  <si>
    <t>Jerarquías organizativas y profesionales en un sistema de gestión de datos: creación de servicios sociales y de atención sanitaria públicos en Finlandia mediante la colaboración entre el sector público y el privado</t>
  </si>
  <si>
    <t>Nordic countries are considered international leaders in producing combinable data on their citizens’ encounters with public institutions, as well as the digitalisation of public services. Public-sector professionals increasingly collaborate with private IT companies in developing data analytics products for cost saving and cost-efficiency. This article presents the results of a two-year ethnographic study of a collaboration between the Knowledge Team of a public-sector organisation and a private-sector IT company for developing and maintaining a data management system in one Finnish regional healthcare and social service organisation. The data management system is defined as a data analytics product that provides management with information about clinical and financial aspects of organisation management. We combine perspectives of science and technology studies and the sociology of professions to situate our research on the data management system as a boundary object within the broader context of professional work. Via our theoretical framework, we examine the negotiation process through which the data management system becomes a boundary object in practice. This process includes not only the accommodation of diverse epistemic cultures but also organisational and professional hierarchies that empower some experts to shape the data management system towards their visions and interests. This article applies the ‘boundary object’ concept to elucidate structural power differentials in public–private partnerships and multi-professional collaborations. © 2021 The Author(s). Published by Informa UK Limited, trading as Taylor &amp; Francis Group.</t>
  </si>
  <si>
    <t>Boundary object; data management system; healthcare and social services; organisational and professional hierarchies; public–private partnership</t>
  </si>
  <si>
    <t>https://www.scopus.com/inward/record.uri?eid=2-s2.0-85108997024&amp;doi=10.1080%2f1369118X.2021.1942952&amp;partnerID=40&amp;md5=6fe7f156e508d44386f173805430b878</t>
  </si>
  <si>
    <t>Zenarolla, Anna (56342351200)</t>
  </si>
  <si>
    <t>Digitisation as a tool to enhance learning processes and organisational knowledge in Social Services. First results from a qualitative study conducted in the North East of Italy; [La digitalización como herramienta para mejorar los procesos de aprendizaje y el conocimiento organizativo en los Servicios Sociales. Primeros resultados de una investigación cualitativa realizada en el noreste de Italia]</t>
  </si>
  <si>
    <t xml:space="preserve">La digitalización como herramienta para potenciar los procesos de aprendizaje y conocimiento organizacional en Servicios Sociales. Primeros resultados de un estudio cualitativo realizado en el noreste de Italia </t>
  </si>
  <si>
    <t>Introduction. The COVID-19 pandemic prompted the swift digitisation of social services, forcing the use of ICT to ensure continuity of service despite the lockdown. This article presents the results of a qualitative study aimed at identifying whether the imposed digitisation was transitory and destined to fade post-pandemic, or whether, on the contrary, the digitisation was long-term, leading to learning and innovation in the organisational knowledge of social services. Methodology. The study was of an exploratory qualitative nature, based on semi-structured interviews. From the end of May to the end of July 2023, all managers of the Friuli-Venezia Giulia region’s 18 social service areas were interviewed. Several issues were covered in these interviews, namely: which ICTs were introduced and where; which target groups were involved; how ICTs were received by social workers and users; and finally, what impact they had on their relationships. Results. According to the interviewees, the COVID-19-imposed digitisation was welcomed by most social workers and by many users. No specific training interventions had taken place: digitisation unfolded through self-learning initiatives that arose spontaneously among social workers. It triggered a dynamic of change that mainly concerned the organisational dimension of the services and partially social workers’ practices with users. Discussion. The organisational change seems to represent a true innovation. Indeed, it has led to new ways of conceiving and using ICTs. However, alterations in direct social worker interventions with users do not appear to represent a true innovation: they have not embodied a real discontinuity regarding the previous approaches to the social worker-user relationship. This is probably due to the COVID emergency and the informal ways of learning how to use these technologies. Such a hypothesis, however, needs to be deepened through further research. Conclusions. To represent a form of learning leading towards innovation in social work organisations as well as social worker practices, the introduction of ICT needs to come with training processes capable of developing social worker reflections on how these tools should be used. At the same time, social workers must adopt and active as well as proactive approaches to new technologies and their implementation in organisations. For this reason, it is also necessary to invest in structured training courses capable of developing innovative teaching and learning methods based on the use of new technologies. © 2024 Anna Zenarolla.</t>
  </si>
  <si>
    <t>La pandemia de COVID-19 ha provocado una rápida digitalización de los servicios sociales, obligando a utilizar las TIC para garantizar la continuidad del servicio a pesar del confinamiento. Este artículo presenta los resultados de un estudio cualitativo destinado a identificar si la digitalización impuesta fue transitoria y destinada a desvanecerse después de la pandemia, o si, por el contrario, la digitalización fue a largo plazo, dando lugar a aprendizajes e innovaciones en el conocimiento organizativo de los servicios sociales. Metodología. El estudio fue de naturaleza cualitativa exploratoria, basado en entrevistas semiestructuradas. Desde finales de mayo hasta finales de julio de 2023, se entrevistó a todos los responsables de las 18 áreas de servicios sociales de la región Friuli-Venezia Giulia. En estas entrevistas se abordaron varias cuestiones, a saber: qué TIC se introdujeron y dónde; qué grupos destinatarios estuvieron involucrados; cómo fueron recibidas las TIC por los trabajadores sociales y los usuarios; y finalmente, qué impacto tuvieron en sus relaciones. Resultados. Según los entrevistados, la digitalización impuesta por la COVID-19 fue bien recibida por la mayoría de los trabajadores sociales y por muchos usuarios. No se han llevado a cabo intervenciones de formación específicas: la digitalización se ha desarrollado a través de iniciativas de autoaprendizaje que surgieron espontáneamente entre los trabajadores sociales. Desencadenó una dinámica de cambio que afectó principalmente a la dimensión organizativa de los servicios y, en parte, a las prácticas de los trabajadores sociales con los usuarios. Discusión. El cambio organizativo parece representar una verdadera innovación. De hecho, ha dado lugar a nuevas formas de concebir y utilizar las TIC. Sin embargo, las alteraciones en las intervenciones directas de los trabajadores sociales con los usuarios no parecen representar una verdadera innovación: no han incorporado una discontinuidad real con respecto a los enfoques anteriores de la relación trabajador social-usuario. Esto se debe probablemente a la emergencia de COVID y a las formas informales de aprender a utilizar estas tecnologías. Sin embargo, esta hipótesis debe profundizarse a través de más investigaciones. Conclusiones. Para representar una forma de aprendizaje que conduzca a la innovación en las organizaciones de trabajo social, así como en las prácticas de los trabajadores sociales, la introducción de las TIC debe ir acompañada de procesos de formación capaces de desarrollar reflexiones de los trabajadores sociales sobre cómo deben utilizarse estas herramientas. Al mismo tiempo, los trabajadores sociales deben adoptar enfoques activos y proactivos respecto de las nuevas tecnologías y su implementación en las organizaciones. Por este motivo, también es necesario invertir en cursos de formación estructurados capaces de desarrollar métodos de enseñanza y aprendizaje innovadores basados en el uso de las nuevas tecnologías</t>
  </si>
  <si>
    <t>digitisation; information technology; knowledge; learning processes; social services; social work</t>
  </si>
  <si>
    <t>https://www.scopus.com/inward/record.uri?eid=2-s2.0-85197747172&amp;doi=10.14198%2fALTERN.26448&amp;partnerID=40&amp;md5=24535cc171ff1a99d3bf609f9abba601</t>
  </si>
  <si>
    <t>Fung, Kwok Kin (7202935074); Hung, Suet Lin (36052965000); Chan, Yu Cheung (57222021065)</t>
  </si>
  <si>
    <t>In Hong Kong, professional social workers made their presence felt when they delivered a variety of services at the height of the pandemic. Social workers who were working in community development projects or who had adopted community work approaches have become the major service providers when the availability and accessibility of other types of social services have been seriously impeded. This article reports on a qualitative research study conducted to examine (1) how community social workers have planned and implemented services, (2) their use of information and communication technologies (ICTs), and (3) ideas for addressing injustices in disaster management work. © The Author(s) 2022.</t>
  </si>
  <si>
    <t>En Hong Kong, los trabajadores sociales profesionales hicieron sentir su presencia al prestar diversos servicios en el momento álgido de la pandemia. Los trabajadores sociales que trabajaban en proyectos de desarrollo comunitario o que habían adoptado enfoques de trabajo comunitario se han convertido en los principales proveedores de servicios cuando la disponibilidad y accesibilidad de otros tipos de servicios sociales se ha visto gravemente obstaculizada. Este artículo informa sobre un estudio de investigación cualitativo realizado para examinar (1) cómo los trabajadores sociales comunitarios han planificado e implementado servicios, (2) su uso de las tecnologías de la información y la comunicación (TIC) y (3) ideas para abordar las injusticias en el trabajo de gestión de desastres.</t>
  </si>
  <si>
    <t>Community development; COVID-19; Hong Kong; information technologies; justice; social work</t>
  </si>
  <si>
    <t>https://www.scopus.com/inward/record.uri?eid=2-s2.0-85143643275&amp;doi=10.1177%2f00208728221137952&amp;partnerID=40&amp;md5=e1a2a93feb63dd04fbb76d23d63165b6</t>
  </si>
  <si>
    <t>Borodkina, Olga (17345128200); Sibirev, Vladimir (6506941135)</t>
  </si>
  <si>
    <t>The digital capital of social services consumers: Factors of influence and the need for investment</t>
  </si>
  <si>
    <t>Digitalization is one of the strategic directions taken in the reform of social services and a prerequisite for improving their quality and accessibility for various target groups in modern society. In recent years, the problems of digitalization occupy a significant place in social research; however, insufficient attention has been paid to the consideration of the digitalization process from the point of view of the social services clients themselves. The purpose of this article is to partially fill this gap. The article presents the results of a study aimed at developing the concept of the 'digital capital' of current and potential customers of social services, which comprised an analysis of their digital literacy, Internet use as well as the technical capabilities and willingness of Russian citizens to receive online social services. Our analysis of the digital capital of consumers of social services draws on data of the Federal Statistics Service and Unified Social Security Information System as well as on the results of a survey on social services conducted among residents of St. Petersburg and Yekaterinburg in 2019. The results of the study suggest the existence of various barriers to the development of the digitalization of social services provision. In addition to infrastructural problems, the existence/absence of digital communication tools and ICT competencies among citizens, primarily socially vulnerable sectors of the population, it is necessary to highlight the socio-psychological barriers: A lack of understanding and distrust among certain social groups-primarily among older age groups-towards digital technologies, i. e. insufficient digital capital. Overcoming the identified barriers can be achieved by investing in the digital capital of consumers of social services. © 2021 National Research University Higher School of Economics. All rights reserved.</t>
  </si>
  <si>
    <t>La digitalización es una de las direcciones estratégicas adoptadas en la reforma de los servicios sociales y un requisito previo para mejorar su calidad y accesibilidad para diversos grupos destinatarios de la sociedad moderna. En los últimos años, los problemas de la digitalización ocupan un lugar importante en la investigación social; sin embargo, se ha prestado poca atención a la consideración del proceso de digitalización desde el punto de vista de los propios clientes de los servicios sociales. El objetivo de este artículo es llenar parcialmente esta laguna. El artículo presenta los resultados de un estudio destinado a desarrollar el concepto de "capital digital" de los clientes actuales y potenciales de los servicios sociales, que comprendió un análisis de su alfabetización digital, el uso de Internet, así como las capacidades técnicas y la disposición de los ciudadanos rusos a recibir servicios sociales en línea. Nuestro análisis del capital digital de los consumidores de servicios sociales se basa en los datos del Servicio Federal de Estadística y el Sistema Unificado de Información de la Seguridad Social, así como en los resultados de una encuesta sobre servicios sociales realizada entre los residentes de San Petersburgo y Ekaterimburgo en 2019. Los resultados del estudio sugieren la existencia de varias barreras para el desarrollo de la digitalización de la prestación de servicios sociales. Además de los problemas de infraestructura, la existencia/ausencia de herramientas de comunicación digital y competencias en TIC entre los ciudadanos, principalmente los sectores socialmente vulnerables de la población, es necesario destacar las barreras sociopsicológicas: la falta de comprensión y la desconfianza de ciertos grupos sociales, principalmente entre los grupos de mayor edad, hacia las tecnologías digitales, es decir, la insuficiencia de capital digital. La superación de las barreras identificadas se puede lograr invirtiendo en el capital digital de los consumidores de servicios sociales. © 2021 Escuela Superior de Economía de la Universidad Nacional de Investigación. Todos los derechos reservados.</t>
  </si>
  <si>
    <t>Digital Capital; Digitalization; Internet; Social Capital; Social Services</t>
  </si>
  <si>
    <t>https://www.scopus.com/inward/record.uri?eid=2-s2.0-85104374414&amp;doi=10.17323%2f727-0634-2021-19-1-129-142&amp;partnerID=40&amp;md5=8a7a8df550f94651e88fa9c2bf0cb266</t>
  </si>
  <si>
    <t>Rasskazova, Olha (57224077050); Anholenko, Valentyna (57224097772); Kravchenko, Anton (57224090533); Sulimenko, Olha (57224095360); Mohylka, Oleksandr (57224073624); Kuzminykh, Maryna (57224071453)</t>
  </si>
  <si>
    <t>Readiness of social services specialists for gender-sensitive activities with offence-prone juveniles</t>
  </si>
  <si>
    <t xml:space="preserve">This research deals with the issue of diagnosing the readiness of social services workers to implement gendersensitive approach to working with offence-prone juveniles. As a subject of such diagnosis, we have determined a corresponding professional readiness - social service specialist's theoretical and instrumental mastery of a sum of methods, means and techniques, and also offence-prone juvenile resocialization algorithms that are based on gender-sensitive approach. Criterion basis for researching the readiness state of social services specialists for gender-sensitive activities with offence-prone juveniles (motivation criterion: Aiming towards success in the profession; ability to implement professional aims, notably to work with juvenile offenders; cognitive criterion: Knowledge of legal and regulatory framework of Ukraine, primarily international documents that protect the rights of orphaned children and children deprived of parental care, notably the juvenile offenders, which were ratified by Ukraine; knowledge regarding non-discriminatory approach to social work with offence-prone juveniles; theoretical and practical knowledge and abilities, which are necessary during resocialization of juveniles based on gender-sensitive approach; operation-activity criterion: Ability to analyze, predict, develop and carry out social projects and technologies aimed at social-pedagogical accompaniment based on gender-sensitive approach; ability to carry out social-pedagogical accompaniment of juveniles, taking into account non-discriminatory approach) was justified. The result of diagnostics that was carried out for social services specialists shows mostly medium and low levels of readiness practically by all indexes, </t>
  </si>
  <si>
    <t>En el presente estudio se plantea el problema del diagnóstico de la preparación de los trabajadores sociales para aplicar un enfoque de género en el trabajo con jóvenes con tendencia a la delincuencia. Como objeto de dicho diagnóstico, hemos determinado la preparación profesional correspondiente: el dominio teórico e instrumental de los especialistas en servicios sociales de un conjunto de métodos, medios y técnicas, así como de algoritmos de resocialización de jóvenes con tendencia a la delincuencia basados ​​en el enfoque de género. Se justificaron los criterios de base para la investigación del estado de preparación de los especialistas de servicios sociales para las actividades sensibles al género con jóvenes con tendencia a la delincuencia (criterio de motivación: aspiración al éxito en la profesión; capacidad para realizar objetivos profesionales, en particular para trabajar con jóvenes infractores; criterio cognitivo: conocimiento del marco jurídico y normativo de Ucrania, principalmente los documentos internacionales que protegen los derechos de los niños huérfanos y los niños privados del cuidado parental, en particular los jóvenes infractores, que fueron ratificados por Ucrania; conocimiento sobre el enfoque no discriminatorio del trabajo social con jóvenes con tendencia a la delincuencia; conocimientos y habilidades teóricas y prácticas, que son necesarias durante la resocialización de los jóvenes sobre la base de un enfoque sensible al género; criterio de actividad operativa: capacidad de analizar, predecir, desarrollar y llevar a cabo proyectos sociales y tecnologías dirigidas al acompañamiento sociopedagógico sobre la base de un enfoque sensible al género; capacidad de llevar a cabo el acompañamiento sociopedagógico de los jóvenes, teniendo en cuenta el enfoque no discriminatorio). El resultado del diagnóstico realizado para los especialistas de servicios sociales muestra en su mayoría niveles de preparación medios y bajos prácticamente en todos los indicadores,</t>
  </si>
  <si>
    <t>blind spots</t>
  </si>
  <si>
    <t>https://www.scopus.com/inward/record.uri?eid=2-s2.0-85106920056&amp;doi=10.36941%2fJESR-2021-0050&amp;partnerID=40&amp;md5=6a1ca961358fafa79348d61b22f2560f</t>
  </si>
  <si>
    <t xml:space="preserve"> and contemporary challenges of such preparation were defined. It was proven that such preparation must be based on pervasive approach and the concept of constant professional growth, raising qualification and life-long education. © 2021 Sciendo. All rights reserved.</t>
  </si>
  <si>
    <t>Benouachane, Hassan (58482127200)</t>
  </si>
  <si>
    <t>ARTIFICIAL INTELLIGENCE IN SOCIAL SECURITY: OPPORTUNITIES AND CHALLENGES</t>
  </si>
  <si>
    <t>Artificial intelligence (AI) is shaping up to be the transformative technology of our time and has become a powerful driver for social change. Social security institutions are progressively applying emerging technologies, including big data analysis, artificial intelligence, blockchain, and biometrics. The increasing use of AI by social security institutions is enabling more proactive and automated deliveries of social services. Although the potential of these technologies has not yet been fully tested nor explored, they are already providing relevant outcomes in key social security areas such as addressing error, evasion, and fraud, as well as developing effective approaches and automated solutions to customers' concerns aimed at improving social services. The field of application of the technologies includes medical care, adaptive systems in robots carrying out dangerous activities at work, communication with insured people, and management of welfare benefits. However, the application of AI in the social sector also poses important challenges, prompting state institutions to consider how best to take full advantage of this new technology. Rapid introduction of automated technological solutions poses potential risks as well. This paper explores the various types of AI application and current and future uses of the AI in the field of social security, with a particular focus on strategies for governments as they consider implementing AI. It concludes that the use of AI in social security is both inevitable and potentially beneficial for all parties involved. It also is not necessarily either an unadulterated boon or bane but calls for careful planning and a comparative assessment of the benefits and challenges of AI versus human labour. © 2022 National Research University Higher School of Economics. All rights reserved.</t>
  </si>
  <si>
    <t>artificial intelligence; automation; challenges; opportunities; social security</t>
  </si>
  <si>
    <t>https://www.scopus.com/inward/record.uri?eid=2-s2.0-85148445360&amp;doi=10.17323%2f727-0634-2022-20-3-407-418&amp;partnerID=40&amp;md5=cd0dde704009428a5d73f05286218fb8</t>
  </si>
  <si>
    <t>Zaki, Shaimaa H. (57907836400); Haggag, Azza G. (57906849000); Selim, Ahmed M. (57202256487)</t>
  </si>
  <si>
    <t>Novel criteria for sustainable use of urban spaces under bridges in cities by applying DEMATEL technique</t>
  </si>
  <si>
    <t>At the beginning of the 21st century, cities suffered from high traffic density and mobility problems due to rapid urbanisation and population growth. Bridges were built to encounter these challenges. As a result, the urban voids (urban spaces under bridges) have increased tremendously. In this study, a qualitative analysis was established to understand the negative impacts of urban voids focusing on under-bridges urban spaces. Furthermore, five criteria, as well as thirty-one sub-criteria were derived from the extensive literature and previous international experiences. Additionally, a quantitative analysis was conducted through experts’ interviews. Criteria and sub-criteria were assessed using the decision-making trial and evaluation laboratory (DEMATEL) to determine whether each criterion/sub-criteria belongs to the cause or effect group. Results indicated that the most important criterion was urban identity, as well as the most important sub-criteria belong to each criterion, were social services, investment diversity, sustainable recourses management, ICT-infrastructure, and urban integration. © 2023 The Author(s). Published by Informa UK Limited, trading as Taylor &amp; Francis Group.</t>
  </si>
  <si>
    <t>Dematel; MCDM; Urban spaces under bridges; urban sustainability; urban voids</t>
  </si>
  <si>
    <t>https://www.scopus.com/inward/record.uri?eid=2-s2.0-85174842278&amp;doi=10.1080%2f19463138.2023.2267504&amp;partnerID=40&amp;md5=ac79beb2537980ad4f592c0315611793</t>
  </si>
  <si>
    <t>Azimov, Elkhan G. (57191183088); Kulibina, Natalia V. (58654790600); Van, Venin (58654532400)</t>
  </si>
  <si>
    <t>Linguistic and didactic potential of social networks in teaching Russian as a foreign language</t>
  </si>
  <si>
    <t>Currently, online learning materials in Russian as a foreign language have been actively developed, which set the task of learning through various functions of social services that are popular in the modern world. The aim of the research is to identify and justify the linguodidactic potential of social networks as a means of teaching Russian as a foreign language based on the analysis of their functions and the communicative needs of users. The material of the study included different types of social services, which present educational materials for teaching Russian, available through information retrieval systems. Theoretical (analysis, comparison) and diagnostic (pedagogical observation, oral interviews with teachers and students) methods were used. The obtained results determine the specifics of teaching and learning Russian as a foreign language in social networks. The authors characterize different social groups (age, interests, communication needs), focused on the use of digital resources for learning Russian. The use of social services in teaching Russian considers communicative needs of students, their interests, implements a sociocultural approach to learning, significantly increases the number of students learning Russian, contributes to the promotion of the Russian language on the Internet. © Азимов Э.Г., Кулибина Н.В., Ван В., 2023.</t>
  </si>
  <si>
    <t>communication technologies; distance learning; information technologies; interactivity; linguodidactic potential; Russian language; social services; teaching methodology</t>
  </si>
  <si>
    <t>https://www.scopus.com/inward/record.uri?eid=2-s2.0-85174462213&amp;doi=10.22363%2f2618-8163-2023-21-2-133-147&amp;partnerID=40&amp;md5=3295df0bf8d8726918c5b7b39f3e1fd0</t>
  </si>
  <si>
    <t>Stys, Patrycja (57208629676); Muhindo, Samuel (57208618674); N'simire, Sandrine (57233744000); Tchumisi, Ishara (57234236500); Muzuri, Papy (57208624924); Balume, Bauma (57233993700); Koskinen, Johan (18634940800)</t>
  </si>
  <si>
    <t>Trust, quality, and the network collection experience: A tale of two studies on the Democratic Republic of the Congo</t>
  </si>
  <si>
    <t>Data collection in social network research has advanced to include online questionnaires, digital metadata mining of internet sites, and the use of remote-sensing technologies. Some scholars however call for more attention to nuanced understandings of ties and contexts in studies of social structure and relationships, evoking practices that characterise the field's foundational works. This article's two studies reference these earlier efforts, drawing on ethnography and primary data collection. Both were undertaken in conflict-affected eastern Democratic Republic of the Congo (DRC) and broadly aimed to refine understandings of public authority and governance. Such research strives to inform humanitarian interventions to support social structures and actors which benefit their communities – however unexpected and unconventional. The first study (2016) employed a novel link-tracing design to examine personal support networks entwining purportedly hostile sub-populations, from combatants to unaffiliated civilians. The second (2018−20) focussed on access to essential social services across different governance arrangements, areas dominated by tenuous alliances of domestic or foreign militias and other actors. Leveraging an egocentric network design, it yielded multilevel relational network chain data. Each study was rife with obstacles related to accessing participants, sampling, reliability, and validity. We reflect on this network collection experience, foregrounding the interdependence between trust and data quality brought into stark relief by the setting's instability and insecurity. This interdependency impacts all social network research, especially when it involves precarious contexts or sensitive topics. © 2021 The Authors</t>
  </si>
  <si>
    <t>Data collection; Democratic Republic of the Congo; DRC; Ego-net; Link-tracing designs; Mixed methods; Network sampling; Participant-aided sociogram; Social network research; Social services; Social support</t>
  </si>
  <si>
    <t>https://www.scopus.com/inward/record.uri?eid=2-s2.0-85113650507&amp;doi=10.1016%2fj.socnet.2021.08.002&amp;partnerID=40&amp;md5=eaafae2e9fbfd595c2a16978bc2ac8ba</t>
  </si>
  <si>
    <t>Astobiza, Anibal Monasterio (57213596420); Toboso, Mario (36549309600); Aparicio, Manuel (57210375994); Lopez, Daniel (57210118745)</t>
  </si>
  <si>
    <t>AI Ethics for Sustainable Development Goals</t>
  </si>
  <si>
    <t>We live in an era where problems are global in scale (e.g., climate change) and solutions must also be coordinated on a global scale in the international context. The 2030 agenda for sustainable development goals (SDGs) was ratified in 2015 as a continuation of the millennium development goals (MDGs). In this sense, the SDGs, as MDGs were in their day, are a global mechanism that urges governments to coordinate to address global problems. At the core of the SDGs is 'to achieve a better and more sustainable future for all.' The SDGs consist in a series of 17 goals with 169 targets which, for the first time, identify the fight against poverty as a necessity for sustainable development. The SDGs consider the ecological, social, and economic dimensions as interdependent for sustainable development. With the progress and advances of artificial intelligence (AI) technologies, many researchers are exploring the possibility of their use to tackle societal problems. This is what many people nowadays call 'AI for social good' (AI4SG). The concept behind AI4SG is very simple: AI-powered systems and capabilities applied to improve public welfare [1]. Although there are different forms of classification of AI4SG initiatives (in terms of data, modeling, or decision-making) 'projects addressing AI4SG vary significantly' [2] and the AI behind these projects may have been designed for the 'good' but, in practice, it could end up going 'bad.' More importantly, not everyone would agree on what is a good result. The main motivation for any application of the AI4SG is to solve social problems.  © 1982-2012 IEEE.</t>
  </si>
  <si>
    <t>https://www.scopus.com/inward/record.uri?eid=2-s2.0-85107329376&amp;doi=10.1109%2fMTS.2021.3056294&amp;partnerID=40&amp;md5=628ccc8804badca285f5ba64dd7c123a</t>
  </si>
  <si>
    <t>Kearney, Caitlin (57264038300); Nidia Garza, Alma (58762351700); Perez, Lysandra (57221914805); Renzulli, Linda (6701453800); Domina, Thurston (20435524000)</t>
  </si>
  <si>
    <t>Offer It and They Will Come? An Investigation of the Factors Associated With the Uptake of School-Sponsored Resources</t>
  </si>
  <si>
    <t>In response to economic distress, schools are increasingly serving as providers and distributors of social service resources. However, even when schools offer resources that respond to needs, they struggle to attain high levels of uptake. We examine the family-level correlates of participation in school-sponsored resources during the early months of the COVID-19 pandemic and find that uptake increases with economic need. In addition, net of need, families who report maintaining communication with parents of their children’s classmates take up more resources; and take-up of key meal and digital technology resources is associated with higher levels of take-up of other resources. These findings contribute to efforts to reposition schools as social service hubs by highlighting promising practices to improve resource uptake. © 2023 AERA.</t>
  </si>
  <si>
    <t>Covid-19; resource caravan; resource uptake; services; social connectedness</t>
  </si>
  <si>
    <t>https://www.scopus.com/inward/record.uri?eid=2-s2.0-85179678834&amp;doi=10.3102%2f00028312231209231&amp;partnerID=40&amp;md5=42163123a53c13869fd148f5b9e89045</t>
  </si>
  <si>
    <t>Nakisbaev, Dmitriy (59265953500); Dugalich, Natalia (57194526936)</t>
  </si>
  <si>
    <t>Introduction of digital platforms to state and municipal administration: Opportunities for regulation and transformation of social services for the population; [Introdução de plataformas digitais à administração Estadual e Municipal: oportunidades de regulação e transformação dos serviços sociais para a população]</t>
  </si>
  <si>
    <t>Introducción de plataformas digitales a la administración estatal y municipal: oportunidades de regulación y transformación de los servicios sociales para la población</t>
  </si>
  <si>
    <t>The main trend in the development of mechanisms of public administration today is the introduction of digital platforms. The paper explores the potential application of digital platforms in public administration and the benefits and risks associated with them. The purpose of the study is to explore international experience in the introduction and use of digital platforms and assess the opportunities to utilize them in Russia. The research strategy focuses on qualitative data collection methods: analysis of documentation and an expert survey. The method of analysis provides for a review of the fundamental requirements for digital platforms, analysis of the digital platforms existing across the world, and identification of trends in their development. The expert survey method is used primarily to detect trends in the use of information communication technologies supporting public administration. As a result, the authors outline the main advantages of digital administration platforms and the risks associated with their operation, especially for the social security sphere. The minimization of these risks, first and foremost, calls for an update of the legal framework with the enshrinement of digital methods in the field of social security. © 2022 Centro Universitario de Brasilia. All rights reserved.</t>
  </si>
  <si>
    <t>La principal tendencia en el desarrollo de los mecanismos de la administración pública hoy en día es la introducción de plataformas digitales. El artículo explora la aplicación potencial de las plataformas digitales en la administración pública y los beneficios y riesgos asociados con ellas. El propósito del estudio es explorar la experiencia internacional en la introducción y uso de plataformas digitales y evaluar las oportunidades de utilizarlas en Rusia. La estrategia de investigación se centra en métodos de recopilación de datos cualitativos: análisis de documentación y una encuesta de expertos. El método de análisis prevé una revisión de los requisitos fundamentales para las plataformas digitales, un análisis de las plataformas digitales existentes en todo el mundo y la identificación de tendencias en su desarrollo. El método de encuesta de expertos se utiliza principalmente para detectar tendencias en el uso de tecnologías de la información y la comunicación que apoyan a la administración pública. En consecuencia, los autores destacan las principales ventajas de las plataformas de administración digital y los riesgos asociados a su funcionamiento, especialmente para el ámbito de la seguridad social. La minimización de estos riesgos requiere, en primer lugar, una actualización del marco jurídico con la consagración de métodos digitales en el ámbito de la seguridad social. © 2022 Centro Universitario de Brasilia. Todos los derechos reservados.</t>
  </si>
  <si>
    <t>management risks; public administration; public services; Social security</t>
  </si>
  <si>
    <t>https://www.scopus.com/inward/record.uri?eid=2-s2.0-85158040286&amp;doi=10.5102%2frbpp.v12i3.8612&amp;partnerID=40&amp;md5=fe533579345433cc3b7a149d9cd3247c</t>
  </si>
  <si>
    <t>Čorejová, Tatiana (36598165500); Haľamová, Erika (57226138778); Madleňák, Radovan (26323309700); Neszmélyi, György Iván (57193603315)</t>
  </si>
  <si>
    <t>The concept of smart city and the perceptions of urban inhabitants: A case study from Žilina, slovakia</t>
  </si>
  <si>
    <t>The smart city concept is a comprehensive approach to the functioning of the urban region. It concerns vari-ous areas of life such as culture, infrastructure, environment, energy, and social services. Public perceptions of the smart city concept are not commonly addressed. The aim of this paper is to examine perceptions of the smart city concept among inhabitants, doing so through a case study focusing on the city of Žilina in Slovakia. The methodology that the researchers applied includes primary research and surveys as well as secondary research. Based on the analysis of the environment and the results of the survey, opportunities for the development of a ‘Smart City Žilina’ concept are identified. There is a growing interest in green solutions among the inhabitants of Žilina. A significant number of respondents indicated their support for intelligent waste collection and renewable energy sources. And they were also supportive of green roofs. The update of the strategy must consider a number of steps in waste management, from collection to transport, with a view to the overall recovery of the waste generated. As part of the smart city concept and projects, the public administration and the municipality must communicate effectively with the public. This will require specific approaches and tactical decisions for optimal success. © 2021, Reasearch Centre for Astronomy and Earth Sciences Hungarian Academy. All rights reserved.</t>
  </si>
  <si>
    <t>Case study; Communication; Inhabitants; Perception; Public administration; Smart city concept</t>
  </si>
  <si>
    <t>https://www.scopus.com/inward/record.uri?eid=2-s2.0-85110729845&amp;doi=10.15201%2fhungeobull.70.2.2&amp;partnerID=40&amp;md5=28b99c2b0be4439e5f778719f3d0a2eb</t>
  </si>
  <si>
    <t>Aslam, Shabnam Mohamed (57218542441)</t>
  </si>
  <si>
    <t>A Solution for Social Education - Free Open Source Software Teaching through E-Learning Framework</t>
  </si>
  <si>
    <t>E-learning is one of the predominant disciplines in the current era as every action of the normal human becomes online. Besides, E-learning pedagogy plays a major role in the Social Service paradigm in such a way that giving free education through the web on-demand. The work aims to focus on providing free online workshops and tutorials on software development tools to various other Universities, colleges, schools in and around Majmaa and Riyadh as part of community service to society. The users of the system are faculty, students of other Institutes and schools. The faculties and students who undergo the MUE-Learning can acquire the knowledge of currently available (FOSS) Free Open Source Software and how to use them to develop software applications. The framework includes the preparation of teaching-learning materials, online teaching, and student’s assessments. The LMS tool Blackboard is embedded with the proposed framework to enable online teaching. Using the framework, the impact of FOSS education to the school and University students were measured through qualitative and quantitative parameters and proven that more than 75% of success in teaching Free-Open-Source-Technologies to variety of education institutes in and around Majmaa, KSA. Moreover, the comparison on the knowledge gathering in between male and female through different study modes synchronous and asynchronous teaching-learning was statistically tested and results are discussed. The approach meets the challenges of obtaining innovative and effective learning. © 2021</t>
  </si>
  <si>
    <t>E-Learning in Saudi Arabia; E-Learning on Pandemic; Open Source Languages; Social Education</t>
  </si>
  <si>
    <t>https://www.scopus.com/inward/record.uri?eid=2-s2.0-85119660020&amp;doi=10.14704%2fWEB%2fV18SI05%2fWEB18255&amp;partnerID=40&amp;md5=445aab5af0fdedd449f1cdf9667ecd48</t>
  </si>
  <si>
    <t>Kampfer, Loui-Marie (59126503300); Vos, Deon (55060829000); De Beer, Louw (57210623102)</t>
  </si>
  <si>
    <t>Support services to learners in public schools in the education systems of the BRICS member countries; [Ondersteuningsdienste aan leerders in openbare skole in die onderwysstelsels van die BRICSlidlande]</t>
  </si>
  <si>
    <t xml:space="preserve">An education system is a framework that meets the educational needs of a particular target group. Education systems consist of different components and elements to provide effective education to the target group with specifi c educational needs. These components include the education system policy, education system administration, education structure and support services. For the effective functioning of an education system, it is necessary that all componentscollaborate. New challenges are constantly being posed to education systems, and changes in technology, the community, the target group and the curriculum are constantly occurring. To ensure effective teaching in the education situation, education depends on additional help from service providers which do not form part of the education system. These support services (additional assistance) are essential for the effective functioning of education and contribute to the effectiveness of teaching. The need for specifi c types of educational support services differs with respect to different education systems, as the needs of particular target groups may differ from one another. This study investigates educational support services for learners as an element of the education system in the BRICS member countries and identifi es the best practices in the educational support services of these countries. The aim of the study derives from the fact that there have been concerns among various education authorities regarding support services that do not function optimally and do not meet the educational needs of teachers and learners, as well as teaching activities and structures. There is a lack of research on specifi cally the nature of the component </t>
  </si>
  <si>
    <t>support services to learners in the BRICS countries</t>
  </si>
  <si>
    <t>https://www.scopus.com/inward/record.uri?eid=2-s2.0-85193010812&amp;doi=10.17159%2f2224-7912%2f2023%2fv63n4a5&amp;partnerID=40&amp;md5=b908596b7d1ccf22962c33f1052950b0</t>
  </si>
  <si>
    <t>. Therefore, the problem was addressed by using a comparative view of the education component of support services to learners in the BRICS countries in order to identify challenges and best practices and make recommendations to improve these support services to learners. The research was conducted using a qualitative research approach within the framework of the interpretivist research paradigm by using a document analysis as the method of data generation. Various types of documents were used, which had mainly been found through the use of the search engines Google Scholar and SAePublications, as well as books and academic journals. After careful study of the documents, all data relevant to the study were screened and categorised so that themes could be identifi ed. The following themes were identifi ed: inclusive education; assistance to learners employing the aid of medical and dental services; social services; and nutrition services. The BRICS member countries were selected as participating countries for the study, as all fi ve member countries are involved in identifying their needs and establishing action plans to ultimately meet the educational needs of the target group. © 2023 South African Academy for Science and the Arts. All rights reserved.</t>
  </si>
  <si>
    <t>Härnbro, Simon (57211987286); Dahlstedt, Magnus (16506188200); Herz, Marcus (55203140600)</t>
  </si>
  <si>
    <t>In the name of motivation: the procurement of social work and its technologies of self and power</t>
  </si>
  <si>
    <t>In recent decades, market reforms have paved the way for new forms to govern social work practice by means of procurement, cost efficiency, measurement, and freedom of choice. In this article, we draw attention to how clients are constructed in terms of motivation, in a context where social work is shaped by a procurement arrangement. Empirically, the article is based on interviews with social workers providing social services in a procurement setting, with a focus on how they describe their work in relation to presumptive clients, and specifically their work upon the motivation of clients. The analysis is informed by a constructionist approach to governing and the construction of clients. The results illustrate how the ideal client is constructed as motivated to choose a provider of social services matching their specific needs and interests as well as displaying a will to change and take part in the services offered. The social work appearing as desirable is based on a therapeutic rationality, with dialogue as the primary means of working upon the motivation of clients. The results further illustrate how different technologies (of the self and power) operate and intertwine in the work upon motivation of clients. © 2021 The Author(s). Published by Informa UK Limited, trading as Taylor &amp; Francis Group.</t>
  </si>
  <si>
    <t>motivation; procurement; Social work; technologies</t>
  </si>
  <si>
    <t>https://www.scopus.com/inward/record.uri?eid=2-s2.0-85165173535&amp;doi=10.1080%2f2156857X.2021.2018819&amp;partnerID=40&amp;md5=5b88c8025ec0849fbf6569b7c3211025</t>
  </si>
  <si>
    <t>Modiba, Florah Sewela (46461676600); Musasa, Gabriel (57222315986); Matindike, Shadreck (58287649300); Kwanhi, Thandoluhle (59194704100); Damiyano, David (57207826610); Mago, Stephen (56005605000)</t>
  </si>
  <si>
    <t>Can the digital economy transform financial inclusion in rural communities? A gendered lens</t>
  </si>
  <si>
    <t>Rural communities in Africa face various challenges related to infrastructure, limited economic activities and poverty. The COVID-19 pandemic, which aggravated some of the rural areas’ socioeconomic conditions, has illuminated the vast divide in accessing digital platforms for social services and financial access. Rural communities’ socioeconomic burdens can be alleviated through participation in the digital economy; however, this is yet to be a reality for these communities. While financial digital technologies have helped with financial access elsewhere, the same cannot be said for Africa’s rural areas. This exclusion is because location plays a significant role in the availability of digital solutions; hence areas with limited infrastructure will not have access to products such as digital financing, which is supposed to reach those that are far from financial institutions. The study employed a systematic literature view to understand the extent of financial inclusion in Africa. Content and thematic analysis were used to analyse the data. The findings highlighted a myriad of challenges that affect the participation of the rural population in the digital economy, stemming from access to and stable supply of electricity, the poor or limited infrastructure required for accessing digital products and gender-related issues where women’s gendered roles limit them from harnessing digital products. The study revealed that there is a shortage of digital products to reach all that needs access to finance. This is due to infrastructural challenges that are making access difficult for digital products such as mobile money to reach rural communities. Therefore, policymakers must focus on digital transformation for rural areas and support the usage of financial digital technologies to build the rural digital economy. In this way they will be promoting digital inclusion and reducing digital inequalities. © 2024 by author(s).</t>
  </si>
  <si>
    <t>Africa; digital economy; digital financial inclusion; gender; rural areas</t>
  </si>
  <si>
    <t>https://www.scopus.com/inward/record.uri?eid=2-s2.0-85205131724&amp;doi=10.24294%2fjipd.v8i8.3756&amp;partnerID=40&amp;md5=168b7fb8aff10bf74ff9da54370980a4</t>
  </si>
  <si>
    <t>Zotova, Anna S. (57466899600)</t>
  </si>
  <si>
    <t>THE CONCEPT OF CONSUMER SOCIETY IN THE MODERN COMMUNICATION SPACE OF ADVERTISING DISCOURSE</t>
  </si>
  <si>
    <t>The article is devoted to identifying the essence of the concept of consumer society, which is implemented within the framework of modern advertising discourse in the conditions of digitalization and information technologies. Based on the provisions of the theory introduced by J. Baudrillard and taking into account the linguistic and semiotic features of up to date advertising discourse, it is shown that advertising communication is a part of the global information and communication space, which tends to multicultural codes, an international semiotic system, when interaction with the audience is carried out on the platforms of web 2.0 network social services primarily using various iconic signs and symbols. These features are found in the conceptual content of consumer society of the concept, which reflects such categories as network society, marketability, demand engineering, handling consumer practices and following consumption models, and also demonstrates the shift of the social hierarchy towards eHomo. It is established that consumer societ y in the modern global world is organized not by the idea of materialism, but by the idea of a dream, which the advertising discourse transmits through myths and simulacra, stereotyping, influencers, etc. Advertising communication is characterized by the reduction of the verbal component, polycode and multimedia content, striving for social-and-cultural symbols. © 2022, Volgograd State University. All rights reserved.</t>
  </si>
  <si>
    <t>advertising discourse; communication; consumer society; information society; multimedia content; polycode content; semiotics; simulacrum</t>
  </si>
  <si>
    <t>https://www.scopus.com/inward/record.uri?eid=2-s2.0-85169004315&amp;doi=10.15688%2fjvolsu2.2022.1.11&amp;partnerID=40&amp;md5=84ec9f89ad8acba4f83303d3514ed6eb</t>
  </si>
  <si>
    <t>Aleksandrova, Marina Yu (57222708434)</t>
  </si>
  <si>
    <t>POSSIBILITIES OF USING QUANTITATIVE ANALYSIS TO EVALUATE EFFECTIVENESS IN SOCIAL WORK: THE CASE OF SOCIAL TECHNOLOGIES FOR PROVIDING SOCIAL ASSISTANCE TO FAMILIES WITH CHILDREN; [ВОЗМОЖНОСТИ ПРИМЕНЕНИЯ КОЛИЧЕСТВЕННОГО АНАЛИЗА ДЛЯ ОЦЕНКИ ЭФФЕКТИВНОСТИ В СОЦИАЛЬНОЙ РАБОТЕ: КЕЙС СОЦИАЛЬНЫХ ТЕХНОЛОГИЙ ОКАЗАНИЯ СОЦИАЛЬНОЙ ПОМОЩИ СЕМЬЯМ С ДЕТЬМИ]</t>
  </si>
  <si>
    <t>POSIBILIDADES DE UTILIZAR EL ANÁLISIS CUANTITATIVO PARA EVALUAR LA EFECTIVIDAD EN EL TRABAJO SOCIAL: EL CASO DE LAS TECNOLOGÍAS SOCIALES PARA LA PRESTACIÓN DE ASISTENCIA SOCIAL A FAMILIAS CON NIÑOS</t>
  </si>
  <si>
    <t>Measuring the effectiveness of social work is a relevant applied task given the continuous growth of interest in the assessment and development of professional standards and other aspects of the provision of social services. Studies show that the evaluation of social services might sometimes produce significantly different results, depending on the methods of measurement and the choice of an empirical object as a source for evaluation. The purpose of the article is to combine academic and practical aspects in evaluation of the effectiveness of the provision of social services using quantitative methods. This approach has not yet become common in social work research but is actively employed by practitioners and government agencies. Using the example of a study on evaluating the effectiveness of case management technology as a method of social orphanhood prevention, the author attempts to understand how the quality of social work practices can be assessed. The article describes the process of work in accordance with the case management technology and the methodology for collecting and analyzing data to evaluate the technology, then presents the results of its quantitative assessment. The analysis confirmed the internal consistency of the scales used to assess the state of families, and also revealed a statistically significant difference in the dynamics of the state of families at different stages of work. The conducted research on assessing the effectiveness of case management technology might be useful for developing methodology and standardizing assessment, improving the quality of social services and expanding opportunities for their provision. © 2023 Russian Public Opinion Research Center, VCIOM. All rights reserved.</t>
  </si>
  <si>
    <t>La medición de la eficacia del trabajo social es una tarea aplicada relevante dado el continuo crecimiento del interés en la evaluación y el desarrollo de estándares profesionales y otros aspectos de la prestación de servicios sociales. Los estudios muestran que la evaluación de los servicios sociales a veces puede producir resultados significativamente diferentes, dependiendo de los métodos de medición y la elección de un objeto empírico como fuente para la evaluación. El propósito del artículo es combinar aspectos académicos y prácticos en la evaluación de la eficacia de la prestación de servicios sociales utilizando métodos cuantitativos. Este enfoque aún no se ha vuelto común en la investigación del trabajo social, pero lo emplean activamente los profesionales y las agencias gubernamentales. Usando el ejemplo de un estudio sobre la evaluación de la eficacia de la tecnología de gestión de casos como método de prevención de la orfandad social, el autor intenta comprender cómo se puede evaluar la calidad de las prácticas del trabajo social. En el artículo se describe el proceso de trabajo de acuerdo con la tecnología de gestión de casos y la metodología de recopilación y análisis de datos para evaluar la tecnología, y luego se presentan los resultados de su evaluación cuantitativa. El análisis confirmó la consistencia interna de las escalas utilizadas para evaluar el estado de las familias y también reveló una diferencia estadísticamente significativa en la dinámica del estado de las familias en diferentes etapas del trabajo. La investigación realizada sobre la evaluación de la eficacia de la tecnología de gestión de casos podría ser útil para desarrollar una metodología y estandarizar la evaluación, mejorar la calidad de los servicios sociales y ampliar las oportunidades para su prestación</t>
  </si>
  <si>
    <t>case management technology; crisis situation; internal consistency of the measurement scales; prevention of social orphanhood; quality assessment; social work; welfare families</t>
  </si>
  <si>
    <t>https://www.scopus.com/inward/record.uri?eid=2-s2.0-85176918709&amp;doi=10.14515%2fmonitoring.2023.5.2410&amp;partnerID=40&amp;md5=e9817108af0ab3cd815ba75a2e003c34</t>
  </si>
  <si>
    <t>Zorrilla-Miras, Pedro (55390226400); López-Moya, Estrella (57354037500); Metzger, Marc J. (9635593100); Patenaude, Genevieve (6602405090); Sitoe, Almeida (6504307410); Mahamane, Mansour (57195292287); Lisboa, Sá Nogueira (57190746342); Paterson, James S. (23486370500); López-Gunn, Elena (57212029857)</t>
  </si>
  <si>
    <t>Understanding complex relationships between human well-being and land use change in Mozambique using a multi-scale participatory scenario planning process</t>
  </si>
  <si>
    <t>The path for bringing millions of people out of poverty in Africa is likely to coincide with important changes in land use and land cover (LULC). Envisioning the different possible pathways for agricultural, economic and social development, and their implications for changes in LULC, ecosystem services and society well-being, will improve policy-making. This paper presents a case that uses a multi-scale participatory scenario planning method to facilitate the understanding of the complex interactions between LULC change and the wellbeing of the rural population and their possible future evolution in Mozambique up to 2035. Key drivers of change were identified: the empowerment of civil society, the effective application of legislation and changes in rural technologies (e.g., information and communications technologies and renewable energy sources). Three scenarios were constructed: one characterized by the government promoting large investments; a second scenario characterized by the increase in local community power and public policies to promote small and medium enterprises; and a third, intermediate scenario. All three scenarios highlight qualitative large LULC changes, either driven by large companies or by small and medium scale farmers. The scenarios have different impact in wellbeing and equity, the first one implying a higher rural to urban area migration. The results also show that the effective application of the law can produce different results, from assuring large international investments to assuring the improvement of social services like education, health care and extension services. Successful application of these policies, both for biodiversity and ecosystem services protection, and for the social services needed to improve the well-being of the Mozambican rural population, will have to overcome significant barriers. © 2021 by the authors. Licensee MDPI, Basel, Switzerland.</t>
  </si>
  <si>
    <t>Land use change; Mozambique; Multi-scale scenarios; Nature’s contributions to people; Participatory scenario planning; Poverty alleviation; Social-ecological system</t>
  </si>
  <si>
    <t>https://www.scopus.com/inward/record.uri?eid=2-s2.0-85119955522&amp;doi=10.3390%2fsu132313030&amp;partnerID=40&amp;md5=0cd38a60f290ba5e922cf19cb5505c5d</t>
  </si>
  <si>
    <t>Kim, Yunjeong (56434780500); Jun, Hannah (56406044600)</t>
  </si>
  <si>
    <t>Exploring Technology Innovation Factors, Government Support and Performance of Development-Related Social Enterprises: Evidence from South Korea</t>
  </si>
  <si>
    <t>Growing demand for social services and products based on technological innovation has fueled expectations for technological innovation as a source of sustainable competitiveness for small- and medium-sized enterprises and, increasingly, social enterprises. This is especially the case for development cooperation programs that leverage social enterprises, which has resulted in increased funding from the public and private sectors for social enterprises promoting innovative development solutions. However, despite this enthusiasm, there is little clarity on whether this approach has actually been making substantial inroads in achieving intended development impacts. To fill this critical research gap, this study explores technology innovation factors as internal resources of a firm, based on the resource-based view (RBV), and investigates: (1) the relationship between technology innovation factors and performance of social enterprises; and (2) the moderating effect of government support between technology innovation and performance of social enterprises. Using an online survey method, this research collected sample data from 36 development-focused social enterprises headquartered in South Korea, from the 76 firms eligible to participate in the research. Based on a unique dataset of 36, first, this study performed multiple linear regression analysis to examine the effect of technology innovation factors, focusing on entrepreneurship, R&amp;D capabilities and external cooperation of firms, on the social and economic performance of firms. Second, this study further employed a hierarchical regression to test whether government support moderates the causal effects of technology innovation factors on the social and economic performance of social enterprises. The results of this study present a positive relationship between innovative entrepreneurship and economic performance. In addition, this study identified a negative moderating effect of government support on the relationship between technology innovation, particularly R&amp;D capabilities, and economic performance. Specifically, while R&amp;D capabilities alone do not significantly influence a social enterprise’s economic performance, as companies receive more government support, the effect of R&amp;D capabilities on economic performance becomes weak. As such, we contend that government support may, under certain circumstances (e.g., such as the level of technology), conflict with an enterprise’s pursuit of economic performance. © 2022 by the authors.</t>
  </si>
  <si>
    <t>development cooperation; government support; social enterprises; South Korea; technology innovation</t>
  </si>
  <si>
    <t>https://www.scopus.com/inward/record.uri?eid=2-s2.0-85142683773&amp;doi=10.3390%2fsu142215406&amp;partnerID=40&amp;md5=1a24b981d8dfea9d5a38738f17c419eb</t>
  </si>
  <si>
    <t>Stypińska, Justyna (17347063300); Franke, Annette (16427991000)</t>
  </si>
  <si>
    <t>AI revolution in healthcare and medicine and the (re-)emergence of inequalities and disadvantages for ageing population</t>
  </si>
  <si>
    <t>AI systems in medicine and healthcare are being extensively explored in prevention, diagnosis, novel drug designs and after-care. The application of AI technology in healthcare systems promises impressive outcomes such as equalising healthcare, reducing mortality rate and human error, reducing medical costs, as well as reducing reliance on social services. In the light of the WHO “Decade of Healthy Ageing”, AI applications are designed as digital innovations to support the quality of life for older persons. However, the emergence of evidence of different types of algorithmic bias in AI applications, ageism in the use of digital devices and platforms, as well as age bias in digital data suggests that the use of AI might have discriminatory effects on older population or even cause harm. This paper addresses the issue of age biases and age discrimination in AI applications in medicine and healthcare systems and try to identify main challenges in this area. It will reflect on the potential of AI applications to amplify the already existing health inequalities by discussing two levels where potential negative impact of AI on age inequalities might be observed. Firstly, we will address the technical level of age bias in algorithms and digital datasets (especially health data). Secondly, we will discuss the potential disparate outcomes of automatic decision-making systems (ADMs) used in healthcare on the older population. These examples will demonstrate, although only partially, how AI systems may create new structures of age inequalities and novel dimensions of exclusion in healthcare and medicine. Copyright © 2023 Stypińska and Franke.</t>
  </si>
  <si>
    <t>ageing population; ageism; artificial intelligence; automatic decision making; health care</t>
  </si>
  <si>
    <t>https://www.scopus.com/inward/record.uri?eid=2-s2.0-85147435239&amp;doi=10.3389%2ffsoc.2022.1038854&amp;partnerID=40&amp;md5=f188ead8f21c25a8ce1e62cad6c35de0</t>
  </si>
  <si>
    <t>Liang, Genhong (58931490100); Zhang, Zhuo (58933061500); Wu, Peirong (58932161300); Zhang, Zhijie (58061958200); Shao, Xiwu (57197822022)</t>
  </si>
  <si>
    <t>Analysis of Business Risk Measurement and Factors Influencing Plantation-Based Farming Cooperatives: Evidence from Guizhou Province, China</t>
  </si>
  <si>
    <t>Plantation-based farming cooperatives are important carriers to promote agricultural and rural modernization and increase farmers’ income. Their risk management is related not only to their own sustainable development but also to the practical interests of farmers. Based on the survey data of 226 sample cooperatives in Guizhou Province, this study measures the business risk of plantation-based farming cooperatives via factor analysis and empirically tests its influencing factors using a structural equation model. This research shows that there are different types of operational risks in plantation-based farming cooperatives, and the order of these risks is as follows: market risk (0.334) &gt; policy risk (0.162) &gt; natural risk (0.140) &gt; technical risk (0.104) &gt; management risk (0.097). In terms of the factors influencing business risk, the impact effect value of the economic environment is 0.522, making it the most important external interference factor. The technology environment and policy environment have a greater impact on business risk (effect values of 0.323 and 0.219, respectively). The effect of the social service environment (an effect value of 0.114) is relatively weak. The internal factor, operator characteristics, is the core factor (an effect value of 0.533) that affects the business risk of plantation-based farming cooperatives, which determines the development prospects of the cooperatives. Resource endowment is an important internal factor affecting the business risk of cooperatives (an effect value of 0.331). According to the conclusions of our research, some policy implications on how to promote the high-quality development of plantation-based farming cooperatives are presented, i.e., to refine the policy support for plantation-based farming cooperatives, optimize the economic environment of the agricultural market, further improve agricultural infrastructure, deepen the reform of the agricultural land transfer system, and improve the internal management level of cooperatives. © 2024 by the authors.</t>
  </si>
  <si>
    <t>business risk; influence factor; plantation-based farming cooperative; structural equation model</t>
  </si>
  <si>
    <t>https://www.scopus.com/inward/record.uri?eid=2-s2.0-85187454137&amp;doi=10.3390%2fsu16052194&amp;partnerID=40&amp;md5=70b597f3db48725e4dc83871c2c0b981</t>
  </si>
  <si>
    <t>Ren, Minghui (56188610000); Zhang, Tuohong (7404373382); Xu, Jin (57188690470); Qiao, Jie (16025742900); Qiao, Jianrong (58767658300); Zhan, Siyan (57448474900); Qin, Jiangmei (58768828500); Song, Daping (58768828600); Fang, Yanru (59043986100); Lin, Yifang (57222377063); Jiang, Xiaopeng (57201655633); Guo, Yan (55712474400); Meng, Qingyue (7202535459); Qian, Xu (12800009600); Liu, Yunguo (58022127600); Chan, Sophia Siu Chee (57726355500); Zhao, Feng (57216542456); Yip, Winnie (7102784405); Wang, Hong (36919504900); Wang, Minmin (57207576109); Yin, Hui (57220846774); Liu, Zuokun (57998048500); Li, Na (56714293900); Song, Xinyi (58768631500); Liu, Fangfang (58768057900); Jin, Yinzi (57191524502); Liu, Fangjing (57216343138); Huang, Yangmu (35268892000)</t>
  </si>
  <si>
    <t>Building quality primary health care development in the new era towards universal health coverage: a Beijing initiative</t>
  </si>
  <si>
    <t>Primary health care (PHC) is the most effective way to improve people's health and well-being, and primary care services should act as the cornerstone of a resilient health system and the foundation of universal health coverage. To promote high quality development of PHC, an International Symposium on Quality Primary Health Care Development was held on December 4–5, 2023 in Beijing, China, and the participants have proposed and advocated the Beijing Initiative on Quality Primary Health Care Development. The Beijing Initiative calls on all countries to carry out and strengthen 11 actions: fulfill political commitment and accountability; achieve “health in all policies” through multisectoral coordination; establish sustainable financing; empower communities and individuals; provide community-based integrated care; promote the connection and integration of health services and social services through good governance; enhance training, allocation and motivation of health workforce, and medical education; expand application of traditional and alternative medicine for disease prevention and illness healing; empower PHC with digital technology; ensure access to medicinal products and appropriate technologies; and last, strengthen global partnership and international health cooperation. The Initiative will enrich the content of quality development of PHC, build consensus, and put forward policies for quality development of PHC in China in the new era, which are expected to make contributions in accelerating global actions. © 2023, The Author(s).</t>
  </si>
  <si>
    <t>Primary health care; Sustainable development agenda; Universal health coverage</t>
  </si>
  <si>
    <t>https://www.scopus.com/inward/record.uri?eid=2-s2.0-85179987135&amp;doi=10.1186%2fs41256-023-00341-y&amp;partnerID=40&amp;md5=5eaa4ce5ac769b6b8073a6f7fdaf1a71</t>
  </si>
  <si>
    <t>Hatami, Afshar (57222140383); Sasanpour, Farzaneh (57063306700); Asadzadeh, Haniyeh (57222134015); van Bodegom, P.M. (6603980594)</t>
  </si>
  <si>
    <t>Scenario analyses to reach smart sustainability in Tehran</t>
  </si>
  <si>
    <t>The 21st century presents significant challenges to humanity, encompassing rapid urbanization, population expansion, as well as socio-economic, physical, and environmental stressors. In order to establish an ideal equilibrium between economic advancement and environmental preservation within contemporary and prospective urban areas, the Smart Sustainable City (SCC) approach becomes imperative. In this paper, our objective is to introduce the concept of the SCC and to examine potential scenarios that facilitate the realization of such an approach. Tehran, the capital of Iran, has encountered numerous challenges akin to those mentioned over the past fifty years, rendering it a pertinent case study for our investigative pursuits. Structural analysis tool (MICMAC) in this research as a method for futures studies used to exposes how a variable is influenced by and reliant on other variables by analyzing all the interactions within the city system. This paper suggests novel approach to MICMAC which promotes driving forces to scenarios. This helps in particular with SSC implementation and shows the consequences of not developing driving forces for the system by scenarios. Hence, the suggested approach might also be regarded as a novel addition to the field of futures studies. For this purpose, we evaluated the various factors that were most important for environmental sustainability and SSC implementation in Tehran. The results of this study indicate that Network-Based Services Providers, Application of Smart Social Services, Employing Smart Managers and Electronic backup management system by ICT Tools are driving forces which indicates the crucial influence of them in the implementation of SSC in Tehran. These driving forces were subsequently incorporated in three scenarios for 2030 being Smart Sustainable Tehran, Unregulated Tehran and Analog and Depleting Tehran. © 2023 The Authors</t>
  </si>
  <si>
    <t>Futures studies; Scenario planning; Smart sustainable city; Structural analysis; Tehran</t>
  </si>
  <si>
    <t>https://www.scopus.com/inward/record.uri?eid=2-s2.0-85172135169&amp;doi=10.1016%2fj.jum.2023.09.002&amp;partnerID=40&amp;md5=df64f296a12c09d99c53b2c5a770f57c</t>
  </si>
  <si>
    <t>Štefanišinová, Nikola (57219271126); Muthová, Nikoleta Jakuš (57212573043); Štrangfeldová, Jana (36125359100); Šulajová, Katarína (57417729200)</t>
  </si>
  <si>
    <t>Implementation and Application of Artificial Intelligence in Selected Public Services; [IMPLEMENTACIJA I PRIMJENA UMJETNE INTELIGENCIJE U ODABRANIM JAVNIM SLUŽBAMA]</t>
  </si>
  <si>
    <t>Implementación y aplicación de la inteligencia artificial en servicios públicos seleccionados</t>
  </si>
  <si>
    <t>The aim of this paper is to present examples of the implementation of artificial intelligence techniques in healthcare and social services and to briefly sketch the trends and challenges in the adoption of artificial intelligence techniques, with an emphasis on the public sector and selected public services, based on a realistic assessment of current artificial intelligence technologies and their anticipated development. Data-intensive technologies, such as artificial intelligence, imply huge opportunities for transforming the delivery of healthcare and social services, improving people’s quality of life, and working in the health and welfare system. With the benefits and potential opportunities for healthcare and social services, there are also challenges for governments, so these applications need to be thoroughly and carefully planned in these areas. Understanding the huge potential of artificial intelligence as well as its limitations will be a key step forward, but it is essential to avoid the trap of overestimating the potential of artificial intelligence. There is a need to solve the so-called soft issues related to fair and open access to data, responsibility for legal issues, security, privacy, ethics, etc. Some interesting examples of the implementation of artificial intelligence techniques in healthcare and social services around the world were analysed, discussed and presented. Public sector practitioners need to be increasingly aware of the need for cooperation and exchange of information with artificial intelligence experts. It will not be possible without them in the future. Published studies or publicly available experience focused on selected public services. That is why a more in-depth literature review focused on the healthcare and social services. © 2021 AIUB Journal of Science and Engineering. All rights reserved.</t>
  </si>
  <si>
    <t>El objetivo de este artículo es presentar ejemplos de la implementación de técnicas de inteligencia artificial en la atención sanitaria y los servicios sociales y esbozar brevemente las tendencias y los desafíos en la adopción de técnicas de inteligencia artificial, con énfasis en el sector público y servicios públicos seleccionados, con base en una evaluación realista de las tecnologías de inteligencia artificial actuales y su desarrollo previsto. Las tecnologías intensivas en datos, como la inteligencia artificial, implican enormes oportunidades para transformar la prestación de servicios sociales y de atención sanitaria, mejorar la calidad de vida de las personas y trabajar en el sistema de salud y bienestar. Con los beneficios y las oportunidades potenciales para la atención sanitaria y los servicios sociales, también existen desafíos para los gobiernos, por lo que estas aplicaciones deben planificarse de forma exhaustiva y cuidadosa en estas áreas. Comprender el enorme potencial de la inteligencia artificial, así como sus limitaciones, será un paso clave hacia adelante, pero es esencial evitar la trampa de sobreestimar el potencial de la inteligencia artificial. Es necesario resolver los denominados problemas blandos relacionados con el acceso justo y abierto a los datos, la responsabilidad por cuestiones legales, la seguridad, la privacidad, la ética, etc. Se analizaron, discutieron y presentaron algunos ejemplos interesantes de la implementación de técnicas de inteligencia artificial en los servicios sociales y de salud en todo el mundo. Los profesionales del sector público deben ser cada vez más conscientes de la necesidad de cooperación e intercambio de información con expertos en inteligencia artificial. No será posible sin ellos en el futuro. Los estudios publicados o la experiencia disponible públicamente se centraron en servicios públicos seleccionados. Es por eso que una revisión bibliográfica más profunda se centró en la atención médica y los servicios sociales.</t>
  </si>
  <si>
    <t>Artificial intelligence; Healthcare services; Public services; Social services</t>
  </si>
  <si>
    <t>https://www.scopus.com/inward/record.uri?eid=2-s2.0-85123111971&amp;doi=10.31297%2fhkju.21.4.2&amp;partnerID=40&amp;md5=616fd9bba27c732066f0e777eb4dc25a</t>
  </si>
  <si>
    <t>Wang, Lu (58804967000); Gao, Xueping (58520618400); Yuan, Ruolan (58062760800); Luo, Mingzhong (57112960900)</t>
  </si>
  <si>
    <t>Impact and Spatial Effect of Socialized Services on Agricultural Eco-Efficiency in China: Evidence from Jiangxi Province</t>
  </si>
  <si>
    <t>Agricultural eco-efficiency (AEE) is a crucial indicator of the green development of agriculture. Agricultural socialized services (AS) provide services for the agricultural production process and they promote the effective input of production factors, such as science and technology, talent, information, and capital, into the agricultural production chain, deepening the division of labor and injecting vitality into agricultural development. We measured AEE based on field research data in Jiangxi Province, China. We also constructed an endogenous switching model to explore the impact of AS on AEE. Our results show that, based on the counterfactual assumption, the AEE increased by 13.19% among farmers who adopted the services compared to those who did not. From the perspective of scale and structural differences, the larger the scale of agricultural cultivation, the stronger the impact of AS on AEE. Furthermore, a large share of cash crops was found to inhibit the impact of AS on AEE. We also investigated whether farmers in close proximity to each other affect their neighbors through knowledge dissemination and technology spillover. The extent of the impact of AS on AEE depended on distance thresholds: it was more pronounced when we increased the distance threshold. Our results suggest that the government should improve the AS system, provide more public welfare services, and appropriately subsidize AS organizations. The AS for food crops should be emphasized; however, those for cash crops should not be ignored. © 2023 by the authors.</t>
  </si>
  <si>
    <t>agricultural; agricultural eco-efficiency; agricultural socialized service; endogenous switching regression; spatial econometric model</t>
  </si>
  <si>
    <t>https://www.scopus.com/inward/record.uri?eid=2-s2.0-85181968278&amp;doi=10.3390%2fsu16010360&amp;partnerID=40&amp;md5=ae6e892e35e564b89cbb539564866408</t>
  </si>
  <si>
    <t>Hirschi, Melissa (56196059300); Hunter, Anna L. (57223260049); Neely-Barnes, Susan L. (6506389259); Malone, Cherry C. (57223253584); Meiman, Julie (57223264760); Delavega, Elena (36987843000)</t>
  </si>
  <si>
    <t>COVID-19 and the Rapid Expansion of Telehealth in Social and Behavioral Health Services</t>
  </si>
  <si>
    <t>The spread of COVID-19 changed the landscape of how social service agencies operate. Essential services providers have had to adapt and innovate in order to carry out their mission. As a result, technology has become an integral part of their service model, with an increased emphasis on telehealth services. For many agencies, the abrupt transition to remote services has brought about important conversations around access, use, policy, effectiveness, and efficiency. A qualitative, narrative study was conducted with CEOs or social work directors of 37 social service agencies in the Mid-South region to understand their experience and the impact of the COVID-19 pandemic. Interviews were conducted and data were transcribed and analyzed. Thematic analysis highlighted seven themes: 1) a rapid transition to virtual services, 2) the need to improve infrastructure, 3) new technology and innovation, 4) barriers, 5) benefits, 6) funding, and 7) changes that will be kept. Implications at the client level include continuing to offer telehealth services. At the agency level, implications include managing the logistics of telehealth and the need for insurance and regulator changes. Implications for social work include ethical considerations for providing telehealth services and educating current and future social workers in the use of telehealth services. © 2022 Authors.</t>
  </si>
  <si>
    <t>behavioral health services; COVID-19; social services; technology; telehealth</t>
  </si>
  <si>
    <t>https://www.scopus.com/inward/record.uri?eid=2-s2.0-85132723109&amp;doi=10.18060%2f25088&amp;partnerID=40&amp;md5=03c63b33d5377729667cf82d6dd040a5</t>
  </si>
  <si>
    <t>THE SYSTEM OF LONG-TERM CARE IN THE REPRESENTATIONS AND ASSESSMENTS OF STUDENTS AND RECIPIENTS OF SERVICES IN THE FORM OF SOCIAL SERVICES HOME IN THE VOLGOGRAD REGION; [СИСТЕМА ДОЛГОВРЕМЕННОГО УХОДА В ПРЕДСТАВЛЕНИЯХ И ОЦЕНКАХ СТУДЕНТОВ И ПОЛУЧАТЕЛЕЙ УСЛУГ В ФОРМЕ НАДОМНОГО ОБСЛУЖИВАНИЯ В ВОЛГОГРАДСКОЙ ОБЛАСТИ]</t>
  </si>
  <si>
    <t>Аbstract. The study considers the organization of the long-term care system (LTC) in the Volgograd region and aims at estimating the awareness of students and services recipients about the long-term care system and measuring the opinion of older people about the quality of service provision in their region. The assessment of the general awareness about the long-term care system is based on the results of two population surveys. To determine the opinions of young people about the implementation of the LTC in the Volgograd region and their ideas about the capabilities of the LTC subjects, the author carried out a survey of university students based on a multi-stage sampling procedure. To identify the opinions of older people on the quality of home-based services using the “Personal Assistant” and “Care Assistant” technologies, the author used data coming from a continuous survey of citizens receiving services from social service centers in the Volgograd region. According to the results of the study, students in the Volgograd region positively assess various aspects of the long-term care system but are poorly informed about the implementation of activities included in it. The overwhelming majority of the surveyed clients of the LTC system are satisfied with the quality, availability, and timeliness of the services provided. All respondents, without exception, comply with the list of social services established by the contract. In their opinion, home-based social services are the most acceptable form of service for citizens in need of long-term help. Based on the results of the study, the author concludes that it is necessary to update communication tools for promoting long-term care practices in the region. © 2024 Russian Public Opinion Research Center, VCIOM. All rights reserved.</t>
  </si>
  <si>
    <t>assessment; awareness; long-term care system; quality of service; recipients of services; student youth; Volgograd region</t>
  </si>
  <si>
    <t>https://www.scopus.com/inward/record.uri?eid=2-s2.0-85187659217&amp;doi=10.14515%2fmonitoring.2024.1.2486&amp;partnerID=40&amp;md5=af59b9f44ca262427c9d02644ec44bbb</t>
  </si>
  <si>
    <t>Kinga, Vajda (58690164000)</t>
  </si>
  <si>
    <t>The connection between older generation and information communication in elderly day care – Perspectives of social service development and prevention in the light of a Hungarian research; [Az idős generáció és az infokommunikáció kapcsolata az idősek nappali ellátásában – Szociális szolgáltatásfejlesztési és prevenciós perspektívák egy hazai kutatás tükrében]</t>
  </si>
  <si>
    <t>From researchers’ and legislators’ perspective the relationship between the elderly population and ICT tools is eliciting higher and higher interest. With its support the rapidly rising needs could be easier gratify, the overladen systems (health, social) could somewhat release. Based on the quantitative part of the survey, 1/3 of the observed elderly population possesses and uses the opportunities given by computer or internet. Unfortunately, significant amount of the elderly population cannot afford the access to computer or internet use. Besides financial reason, there is a moderate connection between regional affiliation, family status and educational attainment and computer/ internet possession. To support provision of these devices/internet and the knowledge of using them could function effectively in those special situations like COVID-19 worldwide epidemic. © 2020 Infonia. All rights reserved.</t>
  </si>
  <si>
    <t>Desde la perspectiva de los investigadores y legisladores, la relación entre la población de edad avanzada y las herramientas TIC está suscitando cada vez más interés. Con su apoyo, las necesidades en rápido aumento podrían satisfacerse más fácilmente y los sistemas sobrecargados (sanitarios, sociales) podrían aliviarse un poco. Según la parte cuantitativa de la encuesta, 1/3 de la población de edad avanzada observada posee y utiliza las oportunidades que ofrecen el ordenador o Internet. Lamentablemente, una cantidad significativa de la población de edad avanzada no puede permitirse el acceso al ordenador o al uso de Internet. Además de las razones financieras, existe una conexión moderada entre la afiliación regional, el estado civil y el nivel educativo y la posesión de un ordenador o Internet. Apoyar la provisión de estos dispositivos/Internet y el conocimiento de su uso podría funcionar de manera eficaz en situaciones especiales como la epidemia mundial de COVID-19. © 2020 Infonia. Todos los derechos reservados.</t>
  </si>
  <si>
    <t>basic social services for the elderly; day care for the elderly; ICT and active ageing; population ageing</t>
  </si>
  <si>
    <t>https://www.scopus.com/inward/record.uri?eid=2-s2.0-85146654855&amp;doi=10.22503%2fINFTARS.XX.2020.3.5&amp;partnerID=40&amp;md5=f56232c7df659d1fa981c9e45f7aa77b</t>
  </si>
  <si>
    <t>van Veenstra, Anne Fleur (23986740600); Grommé, Francisca (56479335500); Djafari, Somayeh (57219837289)</t>
  </si>
  <si>
    <t>The use of public sector data analytics in the Netherlands</t>
  </si>
  <si>
    <t>Purpose: Public sector data analytics concerns the process of retrieving data, data analysis, publication of the results as well as re-using the data by government organizations to improve their operations and enhance public policy. This paper aims to explore the use of public sector data analytics in the Netherlands and the opportunities and challenges of this use. Design/methodology/approach: This paper finds 74 applications of public sector data analytics, identified by a Web search and consultation with policymakers. The applications are categorized by application type, organization(s) involved and application domain, and illustrative examples are used to elaborate opportunities and challenges. Findings: Public sector data analytics is most frequently used for inspection and enforcement of social services and for criminal investigation. Even though its usage is often experimental, it raises concerns for scope creep, repeated targeting of the same (group of) individuals, personal data use by third parties and the transparency of governmental processes. Research limitations/implications: Drawing on desk research, it was not always possible to identify which type of data or which technology was used in the applications that were found. Furthermore, the case studies are illustrative rather than providing an in-depth overview of opportunities and challenges of the use of data analytics in government. Originality/value: Most studies either perform a literature overview or present a single case study; this paper presents a more comprehensive overview of how a public sector uses data analytics. © 2020, Emerald Publishing Limited.</t>
  </si>
  <si>
    <t>Artificial intelligence; Big data; Data analytics; Data-driven policy-making; Evidence-based policy-making; Open data</t>
  </si>
  <si>
    <t>https://www.scopus.com/inward/record.uri?eid=2-s2.0-85095687084&amp;doi=10.1108%2fTG-09-2019-0095&amp;partnerID=40&amp;md5=46bac58d7504739cf52996df5b24c1cf</t>
  </si>
  <si>
    <t>Schulz, Karsten A. (56909458200); Gstrein, Oskar J. (57210358325); Zwitter, Andrej J. (55460277400)</t>
  </si>
  <si>
    <t>Exploring the governance and implementation of sustainable development initiatives through blockchain technology</t>
  </si>
  <si>
    <t>Societies at large still grapple to categorize digital space as a phenomenon. At the same time, scientists and developers are searching for innovative methods to better understand how the fundamental shifts caused by digital change will affect the future of humanity over the coming decades. Interdisciplinary governance research at the intersection of technological and environmental foresight is urgently needed to minimize the risks of technological change and explore how digitalization may support, hinder or re-shape sustainability transformations. In this article, we focus on the case of ‘blockchain’ or distributed-ledger technology (DLT) to investigate how recent digital technologies may support the implementation of sustainable development initiatives. Our investigation is centered on areas of public administration and governance which will most likely see an adoption of DLT over the next two decades, such as digital identity, social service provision, and innovative climate finance. To allow for a meaningful comparison of various use cases, we propose four guiding questions that can help researchers, decision-makers and practitioners to determine whether DLT might be an appropriate choice for the sustainability-related task at hand. Moreover, we illustrate how the initial design and subsequent implementation of DLTs may support more centralized or networked modes of governance. © 2020 Elsevier Ltd</t>
  </si>
  <si>
    <t>Anticipatory governance; Blockchain; Digitalization; Distributed ledger technology; Innovation; SDGs</t>
  </si>
  <si>
    <t>https://www.scopus.com/inward/record.uri?eid=2-s2.0-85089007251&amp;doi=10.1016%2fj.futures.2020.102611&amp;partnerID=40&amp;md5=d3381f0e88efe14655d366a287e43c5a</t>
  </si>
  <si>
    <t>Montenegro, Sofía (57221442753); Raya, Esther (57201736478); Navaridas, Fermín (55485837200)</t>
  </si>
  <si>
    <t>Teacher's perceptions of the effects of the digital divide in basic education during the Covid-19; [Percepciones Docentes sobre los Efectos de la Brecha Digital en la Educación Básica durante el Covid -19]</t>
  </si>
  <si>
    <t>Confinement at home as a consequence of Covid-19has given prominence to ICT, revealing itself as a key factor in achieving quality basic education. This work aims to analyze from the teacher's perspective the impact of the digital divide on the achievement of learning outcomes. The methodological design is quantitative, using the survey technique, to a sample of 252 teachers in the field of basic education in the Autonomous Community of La Rioja (Spain). The results indicate that the fulfilment of the academic objectives is directly related to the access to the technologies and this to the purchasing power of the families. While these factors are important, they do not appear to be sufficient to understand the effects of the digital divide on education in times of pandemic. For this, it is necessary to consider them in an interrelated way along with the complex action of other factors such as the characteristics of the students (degree of autonomy motivation), the digital competence of the educational agents involved (students, teachers, families) or the requirements both structural and organizational of the Administration (coordinated action of the Departments with powers in matters of Education and Social Services). © 2020 Sociedade Brasileira de Quimica. All rights reserved.</t>
  </si>
  <si>
    <t>Covid-19; Digital divide; Right to education; Teacher's perception; TIC</t>
  </si>
  <si>
    <t>https://www.scopus.com/inward/record.uri?eid=2-s2.0-85099144087&amp;doi=10.15366%2fRIEJS2020.9.3.017&amp;partnerID=40&amp;md5=d6bf09a977cc7d7ab5c433ab559575f5</t>
  </si>
  <si>
    <t>Wei, Koh Kuan (57222813538); Hamzah, Zubaidah V. P. (55496370500); Enh, Azlizan Mat (36520978600)</t>
  </si>
  <si>
    <t>The development of the communication technology and its contributions to the british administration and society in straits settlements 1902-1938; [Perkembangan teknologi komunikasi dan sumbangannya kepada pentadbiran british dan masyarakat di negeri-negeri selat 1902-1938]</t>
  </si>
  <si>
    <t>El desarrollo de la tecnología de las comunicaciones y sus contribuciones a la administración y la sociedad británicas en los Asentamientos del Estrecho, 1902-1938</t>
  </si>
  <si>
    <t>A communication system is an important element in facilitating the administration as well as providing communication facilities to the local community. The economic development and changes in the British administration system in the Straits Settlements led the British administration to introduce a modern communication system in the Straits Settlements to facilitate the transmission of information. Most of the previous research on communication is focusing on the development of the transportation system as compared to the communication system. Hence, the objective of this study is to identify the efforts taken by the British in developing communication technology in the Straits Settlements dan its contributions to the administration and the local community. The methodology used for this study is qualitative. The analysis is based on the historical method by making primary sources the main source of analysis. Among the files that were referred to are colonial files CO273 Colonial Office: Straits Settlements Original Correspondence and CO275 Colonial Office: Straits Settlements Sessional Papers. This research shows that there are various efforts taken by the British in the Straits Settlements to develop a perfect and efficient communication system. This includes efforts to improvise the telephone and telegraph facilities by upgrading existing cables of communication. The telephone and telegraph cables were added all over the Straits Settlements which subsequently widened the network of communication to the other Malay States. Wireless technology was also introduced in Singapore and Penang to provide communication that is modern and sophisticated during that era. The transformation in the communication system in the Straits Settlements has contributed to the smooth running of the administration as well as bringing social and economic benefits. © 2021, Penerbit Universiti Kebangsaan Malaysia. All rights reserved.</t>
  </si>
  <si>
    <t>British administration; Communication technology; Disseminating information; Social service; Straits settlements</t>
  </si>
  <si>
    <t>https://www.scopus.com/inward/record.uri?eid=2-s2.0-85104067050&amp;doi=10.17576%2fJKMJC-2021-3701-07&amp;partnerID=40&amp;md5=dab200994ad0d1f3263b34645add9815</t>
  </si>
  <si>
    <t>Csoba, Judit (37361052000); Diebel, Andrea (59299413500)</t>
  </si>
  <si>
    <t>¡Todo el mundo cerrado! Prácticas de campo de los trabajadores sociales durante el período de "confinamiento"</t>
  </si>
  <si>
    <t>The current health crisis we are experiencing because of Covid-19 pandemic has put social worker training facilities in a new, unexpected position. How can a practice-based training programme be organised during a ‘lockdown’ period? How can practical skills be acquired when contact field instructors, social services and target groups is limited?In order to face the professional challenges posed by the epidemic, to better understand the impact on professional training, and learn more about the innovations and good practices used to tackle the problems, we organised focus group interviews with 15 field instructors and 15 students. The first results of our research provide evidence that, contrary to expectations, the world has not only narrowed but at the same time also expanded as a result of the restrictions. Although the outbreak of the COVID-19 has had a traumatic impact in many ways, the crisis had also positive consequences. With the intensive use of digital tools and forms of work, remote locations and target groups have become more accessible, special knowledge elements have been included in the training, and new opportunities for the development of personal skills have opened up in the education of social workers. © 2020 Informa UK Limited, trading as Taylor &amp; Francis Group.</t>
  </si>
  <si>
    <t>digital social work; Field practice; personal and professional skills; training innovations</t>
  </si>
  <si>
    <t>https://www.scopus.com/inward/record.uri?eid=2-s2.0-85092379552&amp;doi=10.1080%2f02615479.2020.1829580&amp;partnerID=40&amp;md5=0f5f6742788f21afdbe13987a38dbdc6</t>
  </si>
  <si>
    <t>Kuzu, Ömür Hakan (57214116632)</t>
  </si>
  <si>
    <t>Digital transformation in higher education: A case study on strategic plans; [Цифровизация в высшем образовании: тематическое исследование планов стратегического развития]</t>
  </si>
  <si>
    <t>Transformación digital en la educación superior: un estudio de caso sobre planes estratégicos</t>
  </si>
  <si>
    <t>Digital transformation is considered as an inevitable process for higher education systems like all socio-economic institutions and systems. The digital transformation, which paradoxically incorporates both challenges and conveniences, has to become the focus of corporations' strategies. The aim of this study is to determine the status of digital transformation in universities' strategies. For this purpose, the strategic plans of 18 Turkish universities, which ranked at the top 1000 most often in the world rankings, were evaluated with the content analysis method. Findings indicate that expressions about the components of digital transformation in the strategic plans of the universities were gathered under 4 themes, 14 categories and 35 codes. The expressions of the universities about digital transformation are coded under the category of diversity and flexibility of learning technologies, especially education theme and distance/open learning. It is observed that universities have the least digital transformation strategies concerning research and social service missions. In this sense, it was concluded that universities could not perform digital transformation beyond technological infrastructure renewal into an integrated transformation model and strategic vision. The results of the study were compared with empirical and theoretical studies in the literature. For universities and future studies, it was proposed that Turkish universities are compareable with the universities abroad, which show the successful examples of the digital transformation, and that the quantitative and/or qualitative methods related to the subject can be applied by internal and external stakeholders, especially in the sector's evaluations. © 2020 Moscow Polytechnic University. All rights reserved.</t>
  </si>
  <si>
    <t>Case study model; Content analysis method; Digital transformation; Higher education; University' strategic plan</t>
  </si>
  <si>
    <t>https://www.scopus.com/inward/record.uri?eid=2-s2.0-85085997490&amp;doi=10.31992%2f0869-3617-2019-29-3-9-23&amp;partnerID=40&amp;md5=a1c97be87778502a63c808c4426e0716</t>
  </si>
  <si>
    <t>Bakkeli, Vidar (57226323718); Grønningsæter, Arne Backer (55106082300)</t>
  </si>
  <si>
    <t>'Developing an App Could Be the Wrong Place to Start': User Reflections and Ideas about Innovation in Municipal Substance Abuse Services</t>
  </si>
  <si>
    <t>Desarrollar una aplicación podría ser el lugar equivocado para comenzar': reflexiones de los usuarios e ideas sobre la innovación en los servicios municipales contra el abuso de sustancias</t>
  </si>
  <si>
    <t>Introduction: There has been an increased focus on the search for innovative ways to use technology to improve public welfare services. However, this focus has been less apparent among municipal substance abuse follow-up and aftercare services. Historically, this is a field that has had weak user involvement. Therefore, we have explored user ideas and reflections on whether and how technological innovation can improve these services. Method: We conducted four group sessions with a total of 14 users of substance abuse follow-up services (five women and nine men) in the southern part of Norway in June of 2014 and February of 2016. Results: The users who participated in the study pointed out that face-to-face interaction with service practitioners is an important dimension of these services. Some expressed fear that more technology might lead to services that are less relational or more standardized and that such developments might lead to reduced availability. They pointed out that enhancing individualization, continuity and service collaboration might be more important than prioritizing technology-oriented innovation. Nevertheless, the users viewed technology as positive and useful when it improves service accessibility and communication between service providers and users. More generally, the data also shed light on users' service experiences. The analysis of these data shows that access to support from peers who have had user experiences was found to be particularly valuable. Discussion: We contribute to the literature on co-production and user involvement by highlighting user perspectives on the risks, uncertainties and possibilities for the use of new technologies in service delivery. Based on these findings, we develop the 'coproduction triangle'. In this model, the relationship between the service provider and the user is expanded to include skilled peers as a third actor. © 2020 Universitetsforlaget AS. All rights reserved.</t>
  </si>
  <si>
    <t>Introducción: Se ha prestado cada vez más atención a la búsqueda de formas innovadoras de utilizar la tecnología para mejorar los servicios de bienestar público. Sin embargo, este enfoque ha sido menos evidente en los servicios municipales de seguimiento y postratamiento de adicciones a sustancias. Históricamente, este es un campo en el que la participación de los usuarios ha sido escasa. Por lo tanto, hemos explorado las ideas y reflexiones de los usuarios sobre si la innovación tecnológica puede mejorar estos servicios y cómo hacerlo. Método: Realizamos cuatro sesiones grupales con un total de 14 usuarios de servicios de seguimiento de adicciones a sustancias (cinco mujeres y nueve hombres) en la parte sur de Noruega en junio de 2014 y febrero de 2016. Resultados: Los usuarios que participaron en el estudio señalaron que la interacción cara a cara con los profesionales del servicio es una dimensión importante de estos servicios. Algunos expresaron su temor de que una mayor tecnología pudiera llevar a servicios menos relacionales o más estandarizados y que tales avances pudieran llevar a una menor disponibilidad. Señalaron que mejorar la individualización, la continuidad y la colaboración en los servicios podría ser más importante que priorizar la innovación orientada a la tecnología. Sin embargo, los usuarios vieron la tecnología como algo positivo y útil cuando mejora la accesibilidad a los servicios y la comunicación entre los proveedores de servicios y los usuarios. En términos más generales, los datos también arrojan luz sobre las experiencias de los usuarios con el servicio. El análisis de estos datos muestra que el acceso al apoyo de pares que han tenido experiencias de usuario resultó ser particularmente valioso. Discusión: Contribuimos a la literatura sobre coproducción y participación de los usuarios al destacar las perspectivas de los usuarios sobre los riesgos, las incertidumbres y las posibilidades del uso de nuevas tecnologías en la prestación de servicios. Con base en estos hallazgos, desarrollamos el "triángulo de coproducción". En este modelo, la relación entre el proveedor de servicios y el usuario se amplía para incluir a pares capacitados como un tercer actor. © 2020 Universitetsforlaget AS. Todos los derechos reservados.</t>
  </si>
  <si>
    <t>addiction; co-production; follow-up care; peer support; technology; User involvement</t>
  </si>
  <si>
    <t>https://www.scopus.com/inward/record.uri?eid=2-s2.0-85147476104&amp;doi=10.7577%2fnjsr.2185&amp;partnerID=40&amp;md5=906aa5bd6f3a95a8d04d5bb370d464a2</t>
  </si>
  <si>
    <t>Azimov, Elhan G. (57191183088)</t>
  </si>
  <si>
    <t>Russian as a foreign language e-textbooks: Current state and perspectives</t>
  </si>
  <si>
    <t>The aim of the article is to describe the didactic features of various Russian as a foreign language e-textbooks, online courses, and define their pedagogical features, dis-advantages and advantages in language learning. The research methodology includes surveys and analysis of scientific literature, learning outcomes, expert assessments. The research is based on studying the results of pedagogical research and experience of using information and communication technologies in language teaching. The results of the study are given, and the necessity of using various types of electronic textbooks is proved. The article addres-ses the following issues: how can e-textbooks improve students’ competence? what are the most effective teaching methods in the aspect of new digital technologies? The results of the study allowed to identify the following requirements for online courses: teachers' active participation, planning various possibilities for using online courses, conducting regular moni-toring of the course study, supporting the learning process and user interaction within social services, and developing specially designed learning material. The article discusses principles that should be applied in Russian language online courses. The results of the study showed that the variety of forms and means of e-textbooks contributes to implementation of various methods and technologies of teaching Russian (blended learning, inverted class learning, problem-based learning). © 2020, RUDN UNiversity. All rights reserved.</t>
  </si>
  <si>
    <t>E-learning technologies; Educational portal; Electronic educational resources; Foreign language teaching; Information and communication techno-logies; Massive open online courses; Online courses; Russian as a foreign language</t>
  </si>
  <si>
    <t>https://www.scopus.com/inward/record.uri?eid=2-s2.0-85102955359&amp;doi=10.22363%2f2618-8163-2020-18-1-39-53&amp;partnerID=40&amp;md5=ae554455b9235d290bbf80140f314d01</t>
  </si>
  <si>
    <t>Washburn, Micki (55681456000); Parrish, Danielle E. (36001703600); Bordnick, Patrick S. (6602137534)</t>
  </si>
  <si>
    <t>This mixed-methods pilot investigation evaluated the use of virtual patient simulations for increasing self-efficacy and diagnostic accuracy for common behavioral health concerns within an integrated care setting. A two-by-three factorial design was employed to evaluate three different simulated training conditions with a sample of 22 Masters level behavioral health students. Results support engagement in virtual patient simulation training to increase students’ self-efficacy in brief clinical assessment, and support the use of virtual patient simulations to improve diagnostic accuracy. Results further indicate that virtual patient simulations have sufficient levels of usability and acceptability as a tool for developing brief clinical interviewing skills, and that participants found this method of instruction to be a valuable adjunct to traditional classroom or field based training. Future directions and next steps for the integration of technology enhanced simulations in clinical social services education are explored. © 2018, © 2018 Taylor &amp; Francis.</t>
  </si>
  <si>
    <t>Integrated care; mental health; self-efficacy; simulation based learning; virtual patients</t>
  </si>
  <si>
    <t>https://www.scopus.com/inward/record.uri?eid=2-s2.0-85041015359&amp;doi=10.1080%2f15332985.2017.1336743&amp;partnerID=40&amp;md5=c4aee5ab679b5a8e712cc5a9e91a5228</t>
  </si>
  <si>
    <t>Guillem, Miguel Angel Latorre (48161426700)</t>
  </si>
  <si>
    <t>The customer orientation service of spanish brokers in the insurance industry: The advisory service of the insurance distribution channel bancassurance</t>
  </si>
  <si>
    <t>This research focuses on the customer orientation of insurance brokers, whose activity is regulated by the Law on the mediation of private insurances and reinsurances. The goal is to ascertain whether the intermediation inherent in the insurance broker's activity, which implies a customer-oriented service, entails a positive behaviour that transcends the immediate environment, reaching society. This study presents a comparative analysis between the insurance brokerage society, characterised by a personalised customer service, and banks' advisory services on insurance. To this end, the study uses a sample of insurance brokerage firms in Spain. The results presented in this study suggest that the customer values the advisory service provided by the broker. However, for a particular business segment in standardized insurance products and products related to banking assets, customers are more likely to resort to the bank's services. In addition, the results indicate that the commission percentages applied by the entities operating in the banking insurance channel exceed those perceived by the insurance broker. With all this, intermediation in the development of the insurer's activity can entail social behaviour that involves customer-orientation and, possibly, social service and environmental performance. © 2020 by the authors.</t>
  </si>
  <si>
    <t>Commissions and fees; Customer-oriented service; Distribution channel; Objective and subjective advice; Operating performance; Social behaviour; Sustainable insurance brokerage</t>
  </si>
  <si>
    <t>https://www.scopus.com/inward/record.uri?eid=2-s2.0-85083587416&amp;doi=10.3390%2fsu12072970&amp;partnerID=40&amp;md5=a491af9af9856d7e9775c5231d2c38a9</t>
  </si>
  <si>
    <t>Lebiedzik, Marian (24070939000)</t>
  </si>
  <si>
    <t xml:space="preserve">Application of the global concept of </t>
  </si>
  <si>
    <t>10.3390/su12177186</t>
  </si>
  <si>
    <t>smart city</t>
  </si>
  <si>
    <t>City mayor; Digital agenda; Mayor; Municipality; Project; Self-government; Smart city; Town</t>
  </si>
  <si>
    <t>https://www.scopus.com/inward/record.uri?eid=2-s2.0-85090457013&amp;doi=10.3390%2fsu12177186&amp;partnerID=40&amp;md5=e4af2747008279523df2fcccaa1f4226</t>
  </si>
  <si>
    <t>,</t>
  </si>
  <si>
    <t>The article deals with the implementation of the global concept of Smart City or Smart Municipality at the local level, specifically in selected municipalities and towns of the Karvina District located in the Czech Republic. Specifically, these municipalities form a union of municipalities under the name Union of Towns and Municipalities of the Karvina District (SMOOK). The paper summarizes the results of research aimed at finding out how the representatives (mayors and city mayors) of a selected sample of municipalities and towns of various sizes approach the implementation of the global concept of Smart City at the local level, i.e., within the municipalities they manage. Within the questionnaire, representatives (mayors and city mayors) of towns and municipalities were offered several typified projects in several areas of activities that the municipality or town performs. Respondents could also mention other projects that they were implementing in the given area. The areas where the surveyed towns and municipalities use the most widespread range of smart solutions are city administration and the related use of information and communication technologies. Municipalities pay attention to these areas and plan to introduce other innovative solutions. Due to environmental problems and air pollution in the Karvina Region, they do not neglect the areas of environment, transport and power engineering. On the contrary, marginal areas in the implementation of smart projects for them are business support and social services. A significant motivation in the implementation of smart projects is the possibility of obtaining grant funds. © 2020 by the authors.</t>
  </si>
  <si>
    <t>Ho, Shirley S. (36189749500); Looi, Jiemin (57200372655); Goh, Tong Jee (57212197199)</t>
  </si>
  <si>
    <t>Scientists as public communicators: individual- and institutional-level motivations and barriers for public communication in Singapore</t>
  </si>
  <si>
    <t>This study identifies the outreach activities that scientists engage in, as well as their perceived motivations and barriers towards such activities. It examines the forms of communication training that Singapore-based scientists have undergone and the types of communication training they would like to receive. Five focus groups were conducted with scientists across scientific disciplines from public universities and research institutes who engaged in direct and mediated outreach activities. Overall, the lack of time and institutional constraints were the main barriers to outreach activities. Their desire to impact public welfare and secure research funds were primary motivators to conduct outreach activities. The participants also expressed interest in communication training in terms of speech and drama classes, writing newspaper articles, and publicizing their research on blogs and social media. The participants also wished to understand how Singapore’s media functions and learn how to liaise with media practitioners. Participants provided different responses based on their seniority, institutional affiliations, and prior experience in outreach activities. Theoretical and practical implications, as well as directions for future research are discussed. © 2020, © AMIC/WKWSCI-NTU 2020.</t>
  </si>
  <si>
    <t>barriers; motivations; Outreach activities; science and technology; training</t>
  </si>
  <si>
    <t>https://www.scopus.com/inward/record.uri?eid=2-s2.0-85082737458&amp;doi=10.1080%2f01292986.2020.1748072&amp;partnerID=40&amp;md5=c017fb72a9350953a888eaa608f3a645</t>
  </si>
  <si>
    <t>Yee, Susan Harrell (20735952900)</t>
  </si>
  <si>
    <t>Contributions of ecosystem services to human well‐being in Puerto Rico</t>
  </si>
  <si>
    <t>Contribuciones de los servicios ecosistémicos al bienestar humano en Puerto Rico</t>
  </si>
  <si>
    <t>Ecosystem services, including availability of greenspace, clean air, and clean water, can have benefits to human well‐being, but their relative importance compared to economic or social services is often overlooked. In Puerto Rico, for example, improving community well‐being, including economic and cultural opportunities, human health, and safety, are often overarching goals of environmental management decisions, but the degree to which improvements in ecological condition and provision of ecosystem services could impact local communities is complicated by wide variation in social and economic conditions. This study quantifies and maps neighborhood-scale indicators of human well‐being and ecosystem services for Puerto Rico to better understand the degree to which ecosystem services provisioning, alongside co‐occurring social and economic services, explains variability in a number of indicators of human well‐being. In Puerto Rico, variability in indicators of human well‐being were predominately explained by economic services related to accumulating income and personal savings, and social services, including availability of family services, healthcare services, and access to communication technology. Despite the large explanatory power of economic and social services, however, the analysis detected that substantial portions of well‐being, in particular education and human health, could be explained by variability in ecosystem services over space and time, especially availability of greenspace. Linking ecosystem services to multivariate elements of human well‐being can serve to complement more traditional community planning or environmental management efforts by helping identify potential unintended consequences or overlooked benefits of decisions. © 2020 by the author. Licensee MDPI, Basel, Switzerland.</t>
  </si>
  <si>
    <t>Economic services; Ecosystem services; Human well‐being; Social services; Spatial interpolation</t>
  </si>
  <si>
    <t>https://www.scopus.com/inward/record.uri?eid=2-s2.0-85096191257&amp;doi=10.3390%2fsu12229625&amp;partnerID=40&amp;md5=7314d3c37765285c9549051ecc8e1abf</t>
  </si>
  <si>
    <t>Vajda, Kinga (55640020100)</t>
  </si>
  <si>
    <t>Opportunities and specifics underlying day care for older adults in hungary with consideration of active ageing</t>
  </si>
  <si>
    <t>Oportunidades y particularidades de la atención diurna para adultos mayores en Hungría, teniendo en cuenta el envejecimiento activo</t>
  </si>
  <si>
    <t>In the past few decades, ageing has become a serious global issue. The concept of active aging and its incorporation into different type of social services (e.g. day care for elderly people) is one of the possible solutions. The main goal of this research was to evaluate the status of clients in Hungarian day care institutions. Another important goal is to explore which domains of the concept of active and independent ageing were already considered and applied in Hungarian day care service and where they should be strengthened. The questionnaire was based on the Active Ageing Index questionnaire (ZAIDI et al. 2013). 14% of the observed sample was 64 years old or younger, 38% was 65-74 years old, 36% was 75-84 years old, 12% was 85 years old or older. Most of the participants (74%) were women. More than half of the sample were widowed. One third of the sample received some kind of ICT (Information and Communication Technology) device. There was a strong connection between the frequency of ICT usage and education variables. Accessibility, which was also a facilitator of active and independent ageing, came up only in 25% of the sample. Mental well-being - as a new variable - was analyzed with principle component analysis from five former variables with the highest rate in the Central Hungarian region. Satisfying physical security was reported by only 56% of the sample, more often among men (p = 0.03). Reinforcing the preventive aspect of the service, propagating it amongst freshly retired people, and including not only widows, but other potential clients as well could be the key points of service development. To intensify the potential points in the service connected to active ageing (accessibility, volunteering in late-life, use of ICT devices etc.) could be a key factor in the improvement of day care services. © 2020 Semmelweis University Institute of Mental Health, Budapest.</t>
  </si>
  <si>
    <t>Active ageing; Ageing; Community based social services; Day care for elderly people; Demographic change</t>
  </si>
  <si>
    <t>https://www.scopus.com/inward/record.uri?eid=2-s2.0-85089724432&amp;doi=10.5708%2fEJMH.15.2020.1.3&amp;partnerID=40&amp;md5=3f35015ced3ab67fb276af40869c4a9c</t>
  </si>
  <si>
    <t>Merkel, Sebastian (56646056300); Hess, Moritz (57168681900)</t>
  </si>
  <si>
    <t>The use of internet-based health and care services by elderly people in Europe and the importance of the country context: Multilevel study</t>
  </si>
  <si>
    <t>El uso de servicios de salud y atención basados ​​en Internet por parte de personas mayores en Europa y la importancia del contexto del país: estudio multinivel</t>
  </si>
  <si>
    <t>Background: Digital health care is becoming increasingly important, but it has the risk of further increasing the digital divide, as not all individuals have the opportunity, skills, and knowledge to fully benefit from potential advantages. In particular, elderly people have less experience with the internet, and hence, they are in danger of being excluded. Knowledge on the influences of the adoption of internet-based health and care services by elderly people will help to develop and promote strategies for decreasing the digital divide. Objective: This study examined if and how elderly people are using digital services to access health and social care. Moreover, it examined what personal characteristics are associated with using these services and if there are country differences. Methods: Data for this study were obtained from the Special Eurobarometer 460 (SB 460), which collected data on Europeans' handling of and attitudes toward digital technologies, robots, and artificial intelligence, including data on the use of internet-based health and social care services, among 27,901 EU citizens aged 15 years or older. Multilevel logistic regression models were adopted to analyze the association of using the internet for health and social care services with several individual and country-level variables. Results: At the individual level, young age, high education, high social class, and living in an urban area were positively associated with a high probability of using internet-based health and social services. At the country level, the proportion of elderly people who participated in any training activity within the last month was positively associated with the proportion of elderly people using these services. Conclusions: The probability of using internet-based health and social services and their accompanying advantages strongly depend on the socioeconomic background. Training and educational programs might be helpful to mitigate these differences. © Sebastian Merkel, Moritz Hess. Originally published in JMIR Aging (http://aging.jmir.org), 03.06.2020. This is an open-access article distributed under the terms of the Creative Commons Attribution License (https://creativecommons.org/licenses/by/4.0/)</t>
  </si>
  <si>
    <t>EHealth; Elderly people; Europe</t>
  </si>
  <si>
    <t>https://www.scopus.com/inward/record.uri?eid=2-s2.0-85096646474&amp;doi=10.2196%2f15491&amp;partnerID=40&amp;md5=4ca4746b7ab677ab57aae5102f968db7</t>
  </si>
  <si>
    <t>Hou, Zhi-Ping (54917246800); Chen, Zhi-Fei (57215592166); Luo, Yu-Zhou (57192812257)</t>
  </si>
  <si>
    <t>Applying big data analysis to discuss the elderly social welfare service use condition and the relevant factors</t>
  </si>
  <si>
    <t>Aplicación del análisis de big data para analizar la condición de uso de los servicios de bienestar social para personas mayores y los factores relevantes</t>
  </si>
  <si>
    <t>The advance of medical technology and the change in living environment gradually prolong the life expectancy of humans to constantly increase the elderly population in the world. Relevant demands and problems derived from aging are therefore getting emphasized. To cope with the elderly needs, the government sequentially promotes welfare service. Nevertheless, it is still discovered that the welfare service use rate of the elderly is rather low, not achieving the estimated demand. Aiming at the elderly in Guilin, the data in this study are collected and analyzed from social welfare related open information platforms and the analyses and research, publications, or database of government agencies. The relevant data are integrated, analyzed, discussed, and applied to understand the effects of indicators and further activate the utilization of data. The research results show remarkable correlations between redisposing factors and service use condition, enabling factors and service use condition, and demand factors and service use condition. According to the results, suggestions are proposed, expecting to comprehensively understand the elderly social welfare service use conditions and identify the factors in the elderly service use so as to examine the match of the elderly welfare service with the elderly needs to develop the maximal function of social welfare service. © 2020, Editura Lumen. All rights reserved.</t>
  </si>
  <si>
    <t>Big data analysis; Service condition; Social services; Social welfare; The elderly</t>
  </si>
  <si>
    <t>https://www.scopus.com/inward/record.uri?eid=2-s2.0-85081263310&amp;doi=10.33788%2frcis.68.4&amp;partnerID=40&amp;md5=5ddea9cfb285d5defcc5715017f6b3e7</t>
  </si>
  <si>
    <t>Sheludkov, Alexander (57203280340); Kamp, Johannes (24280840600); Müller, Daniel (56962748100)</t>
  </si>
  <si>
    <t>Decreasing labor intensity in agriculture and the accessibility of major cities shape the rural population decline in postsocialist Russia</t>
  </si>
  <si>
    <t>La disminución de la intensidad laboral en la agricultura y la accesibilidad de las grandes ciudades determinan la disminución de la población rural en la Rusia postsocialista</t>
  </si>
  <si>
    <t>Rural population decline has been observed in most developed and emerging economies but has been especially apparent in postsocialist countries. In this paper, we investigate the spatial patterns and the determinants of the rural population dynamics during the transition period from 1991 to 2010 in Tyumen Province, Russia, with the aim of better understanding the forces underlying depopulation. We use descriptive and exploratory statistical tools to analyze data from population censuses and district-level statistics of agriculture. Our results reveal distinct differences in the spatial clusters of the population increase and decline in the first and second decades of the post-Soviet era. We argue that these differences reflect the penetration of market relations into the countryside. The emergence of market forces initially advantaged the areas that were more suited to agriculture, which experienced population growth in the 1990s. Later, the drop in agricultural output, market-driven restructuring of farms, and introduction of labor-saving technologies reduced employment in agriculture. During the 2000s, labor opportunities in agriculture were no longer statistically related to rural population dynamics, while population dynamics in the villages have increasingly been determined by transport accessibility to larger markets, especially to the provincial capital. Governments need to be sensitive to these spatial and temporal population dynamics to foster opportunities in the countryside, avoid the negative side effects of depopulation on local economies and ensure the provision of social services. © 2020 The Author(s). Published by Informa UK Limited, trading as Taylor &amp; Francis Group.</t>
  </si>
  <si>
    <t>agricultural development; peripheralization; postsocialist transition; Rural depopulation; rural emigration; Tyumen</t>
  </si>
  <si>
    <t>https://www.scopus.com/inward/record.uri?eid=2-s2.0-85091351070&amp;doi=10.1080%2f15387216.2020.1822751&amp;partnerID=40&amp;md5=abd357e33d9cf5a7592836784f587305</t>
  </si>
  <si>
    <t>Fisher, Matthew (55672887400); Freeman, Toby (35984861200); Schram, Ashley (55933980700); Baum, Fran (7005357806); Friel, Sharon (23034656100)</t>
  </si>
  <si>
    <t>Implementing policy on next-generation broadband networks and implications for equity of access to high speed broadband: A case study of Australia's NBN</t>
  </si>
  <si>
    <t>Implementación de políticas sobre redes de banda ancha de próxima generación e implicaciones para la equidad en el acceso a la banda ancha de alta velocidad: un estudio de caso de la NBN de Australia</t>
  </si>
  <si>
    <t>Next generation telecommunications infrastructure is expanding and supporting rapid growth of broadband technologies and a digital economy. In this context, digital information and communications technologies (ICTs) are of increasing importance as a means for people to gain access to health or social services, employment opportunities, information and social networks. In this article we draw on our recent case study research to examine the policy (and politics) shaping implementation of Australia's National Broadband Network (NBN) and its likely effects on equity of access to high speed broadband (HSB) services. We monitored NBN policy and implementation from 2015 to 2018 through policy documents, reports, and media. To assess likely effects of NBN policy on implementation and subsequently on equity of access to HSB we: a) applied a framework defining four elements of equity of access; and b) analysed stakeholder views drawn from media articles and 22 interviews with experts on NBN policy including politicians, government staff, and industry representatives. We found that equity considerations competed with political and commercial imperatives during the rollout of the NBN. This resulted in positive and negative consequences for equity of access to HSB, with a change in policy and implementation in 2013 bringing greater risks to equity of access. The case study provides a framework for considering equity in the implementation of next generation telecommunications infrastructure and highlights the importance of considering equity in the evaluation of telecommunications infrastructure. © 2020 Elsevier Ltd</t>
  </si>
  <si>
    <t>Broadband; Equity of access; Health; Infrastructure; Telecommunications</t>
  </si>
  <si>
    <t>https://www.scopus.com/inward/record.uri?eid=2-s2.0-85078727964&amp;doi=10.1016%2fj.telpol.2020.101911&amp;partnerID=40&amp;md5=70e542bc91ca993eea61e861e0362940</t>
  </si>
  <si>
    <t>Zhang, Yi (57216699006)</t>
  </si>
  <si>
    <t>Construction of bid evaluation index system in government public project green procurement in China based on D-S evidence theory</t>
  </si>
  <si>
    <t>Construcción de un sistema de índice de evaluación de ofertas en la contratación pública verde de proyectos gubernamentales en China basado en la teoría de la evidencia D-S</t>
  </si>
  <si>
    <t>It is of great theoretical and practical significance to construct a bid evaluation index system characterized by green for government public project green procurement. With the combination of sustainable development theory and system theory, and with the goal of government public project procurement as the guide, this paper uses the documentary research method, questionnaire survey method, and expert consultation method to analyze the influential factors of bid evaluation for government public project procurement with the perspective of green development from the aspects of qualification, economy, technology, management, and public welfare and to construct the bid evaluation index system for government public project green procurement; based on Dempster-Shafer evidence theory, using the D-S evidence synthesis method to construct a comprehensive judgment matrix for group decision-making (which effectively solves the problem of synthesizing expert opinions), and combined with the analytic hierarchy process, the index weights are determined. Ultimately, a bid evaluation index system for government public project green procurement is obtained, including 5 first-level indexes, 18 secondary indexes, and 56 tertiary indexes, providing theoretical guidance for the government to implement green procurement in the field of public projects. © 2020 by the authors.</t>
  </si>
  <si>
    <t>Analytic hierarchy process; Bid evaluation index system; D-S evidence theory; Government public project; Green procurement</t>
  </si>
  <si>
    <t>https://www.scopus.com/inward/record.uri?eid=2-s2.0-85079586403&amp;doi=10.3390%2fsu12020651&amp;partnerID=40&amp;md5=28bf2bab7a146c1d085c667e8e6ab58f</t>
  </si>
  <si>
    <t>Gilrein, Erica J. (57188633496); Carvalhaes, Thomaz M. (57215827645); Markolf, Samuel A. (56910093300); Chester, Mikhail V. (23995176100); Allenby, Braden R. (35613906700); Garcia, Margaret (57085662600)</t>
  </si>
  <si>
    <t>Concepts and practices for transforming infrastructure from rigid to adaptable</t>
  </si>
  <si>
    <t>Conceptos y prácticas para transformar la infraestructura de rígida a adaptable</t>
  </si>
  <si>
    <t>Infrastructure are increasingly being recognized as too rigid to quickly adapt to a changing climate and a non-stationary future. This rigidness poses risks to infrastructure service delivery and public welfare. Adaptivity in infrastructure is critical for managing uncertainties to continue providing services, yet little is known about how infrastructure can be made more agile and flexible for improved adaptive capacity. A literature review identified approximately fifty examples of novel infrastructure and technologies which support adaptivity through one or more of ten theoretical characteristics of adaptive infrastructure. From these examples, several infrastructure forms and possible strategies for adaptivity emerged, including smart technologies, combined centralized/decentralized organizational structures, and renewable electricity generation. With institutional and cultural support, such novel structures and systems have the potential to transform infrastructure provision and management. © 2019 Informa UK Limited, trading as Taylor &amp; Francis Group.</t>
  </si>
  <si>
    <t>adaptation; agile; flexible; Infrastructure; resilience; smart systems</t>
  </si>
  <si>
    <t>https://www.scopus.com/inward/record.uri?eid=2-s2.0-85070558380&amp;doi=10.1080%2f23789689.2019.1599608&amp;partnerID=40&amp;md5=dbb4317818ac4a9f2b7a08c6cd9b22c4</t>
  </si>
  <si>
    <t>Li, Bin (58408351700); Chen, Shijun (56179811700); Huang, Weibin (55554309800); Ma, Guangwen (8331319100); Hu, Yanlong (55773873200); Ye, Yujian (55992779500)</t>
  </si>
  <si>
    <t>Pricing of grid electricity of reservoir power plants based on quantification of the values of positive externality factors</t>
  </si>
  <si>
    <t>Fijación de precios de la electricidad de la red de las centrales eléctricas de embalse basada en la cuantificación de los valores de los factores de externalidad positiva</t>
  </si>
  <si>
    <t>Hydropower is a clean, low-carbon renewable energy source with the merits of mature technology and flexible operation. Moreover, hydropower plants provide comprehensive utilization functions in many areas, including flood control, shipping, and emission reduction. In the current contradictive situation between power supply and demand, China's hydropower grid pricing mechanism does not reflect the positive externality of hydropower, which is not conducive to fair competition between hydropower and other power sources. This study proposed the concept of the positive external electricity price (PEEP) and a pricing mechanism that considered, for the first time, the values of hydropower positive externality factors by using the positive externality theory. A representative quasi-public welfare power plant of the Sichuan power grid was used to empirically evaluate the model. The pricing mechanism of reservoir power plants proposed in this paper considered the power grid benefits, flood control benefits, shipping benefits, and emission reduction benefits of hydropower, and allowed for the internalization of the positive externality. The hydropower grid prices based on our recommendations did not cause a dramatic impact on the local power grid; furthermore, the model helped promote the social responsibility of power companies through the pricing guidance for improving economic benefits by increasing positive externalities. © 2020 The Authors</t>
  </si>
  <si>
    <t>Hydropower; Positive externality; Pricing mechanism; Social benefits; Value quantification</t>
  </si>
  <si>
    <t>https://www.scopus.com/inward/record.uri?eid=2-s2.0-85089580976&amp;doi=10.2166%2fwp.2020.133&amp;partnerID=40&amp;md5=3a55a5ea37399bd9902a0f2805f6ba90</t>
  </si>
  <si>
    <t>Author Full Names</t>
  </si>
  <si>
    <t>Article Title</t>
  </si>
  <si>
    <t>título en español</t>
  </si>
  <si>
    <t>Publication Year</t>
  </si>
  <si>
    <t>DOI</t>
  </si>
  <si>
    <t>DOI Link</t>
  </si>
  <si>
    <t>Source Title</t>
  </si>
  <si>
    <t>Researcher Ids</t>
  </si>
  <si>
    <t>ORCIDs</t>
  </si>
  <si>
    <t>ISSN</t>
  </si>
  <si>
    <t>eISSN</t>
  </si>
  <si>
    <t>Publication Date</t>
  </si>
  <si>
    <t>Fan, QY</t>
  </si>
  <si>
    <t>The use of information and communication technology (ICT) can enrich interactions and improve the quality of life of older people. However, some of them will face difficulties in dealing with digital technologies. Finland and China have conducted several projects coaching older people in using ICT. This article compares the different ways these social services are organised and maintained in two local projects. The data for this comparative case study were collected through participant observation and separate focus group interviews with three groups: older people, practitioners and volunteers. Despite enormous historical and cultural differences, the social service projects share similarities as multisectoral services. Support from the public sector and effectiveness in mobilising volunteers are the core reasons for the smooth implementation of these services. The results of this study may inform approaches to further social services that seek to improve the wellbeing of older people through ICT.</t>
  </si>
  <si>
    <t>El uso de las tecnologías de la información y la comunicación (TIC) puede enriquecer las interacciones y mejorar la calidad de vida de las personas mayores. Sin embargo, algunas de ellas tendrán dificultades para manejar las tecnologías digitales. Finlandia y China han llevado a cabo varios proyectos para capacitar a las personas mayores en el uso de las TIC. Este artículo compara las diferentes formas en que se organizan y mantienen estos servicios sociales en dos proyectos locales. Los datos para este estudio de caso comparativo se recopilaron mediante la observación de los participantes y entrevistas de grupos de discusión independientes con tres grupos: personas mayores, profesionales y voluntarios. A pesar de las enormes diferencias históricas y culturales, los proyectos de servicios sociales comparten similitudes como servicios multisectoriales. El apoyo del sector público y la eficacia en la movilización de voluntarios son las razones principales para la implementación sin problemas de estos servicios. Los resultados de este estudio pueden informar sobre los enfoques para futuros servicios sociales que buscan mejorar el bienestar de las personas mayores a través de las TIC.</t>
  </si>
  <si>
    <t>CHINA JOURNAL OF SOCIAL WORK</t>
  </si>
  <si>
    <t>Fan, Qingyun/AID-4933-2022</t>
  </si>
  <si>
    <t/>
  </si>
  <si>
    <t>1752-5101</t>
  </si>
  <si>
    <t>MAY 4</t>
  </si>
  <si>
    <t>Van Voorhees, B; Gerges, M; Munoz, G; Kanabar, P; Tess, J; Holterman, A; Choi, MH; Rasinski, K; Caskey, R</t>
  </si>
  <si>
    <t>Van Voorhees, Benjamin; Gerges, Michael; Munoz, Garret; Kanabar, Pinal; Tess, Joanna; Holterman, Alex; Choi, Myoung Hyun; Rasinski, Kenneth; Caskey, Rachel</t>
  </si>
  <si>
    <t>Development of information and communication technology (ICT) for a coordinated healthcare program serving low income, chronically ill children</t>
  </si>
  <si>
    <t>Desarrollo de tecnologías de la información y la comunicación (TIC) para un programa de atención sanitaria coordinado que atienda a niños de bajos ingresos con enfermedades crónicas</t>
  </si>
  <si>
    <t>This case report describes the development of information and communication technology (ICT) for a large scale, federally funded demonstration healthcare Program designed to treat low-income children and adolescents with chronic medical conditions. The ICT developers faced the challenge of supporting a Program with many components to treat pediatric patients with one or more chronic health conditions. The Program's ICT provided means and materials to train and monitor Community Health Workers (CHWs) and the Care Coordination Team (CCT) and to provide disease-specific information to patients and caregivers. The Program ICT was organized into five components: (1) Data Storage Systems, (2) Care Coordination Software, (3) On-line Patient Education, (4) a Social Services Referral component, and (5) Patient Engagement software. The average cost of providing care services to the engaged population utilizing the ICT was $7.39 per member per month (PMPM) and $20.33 PMPM for the subset of children who received direct outreach and services. A description of the Program's ICT development, functioning, strengths, and weaknesses is presented.</t>
  </si>
  <si>
    <t>Este informe de caso describe el desarrollo de la tecnología de la información y la comunicación (TIC) para un programa de atención médica de demostración a gran escala financiado por el gobierno federal, diseñado para tratar a niños y adolescentes de bajos ingresos con enfermedades crónicas. Los desarrolladores de la TIC enfrentaron el desafío de respaldar un programa con muchos componentes para tratar a pacientes pediátricos con una o más enfermedades crónicas. La TIC del programa proporcionó los medios y materiales para capacitar y monitorear a los trabajadores de salud comunitarios (CHW) y al equipo de coordinación de atención (CCT) y para brindar información específica sobre la enfermedad a los pacientes y cuidadores. La TIC del programa se organizó en cinco componentes: (1) sistemas de almacenamiento de datos, (2) software de coordinación de atención, (3) educación del paciente en línea, (4) un componente de derivación a servicios sociales y (5) software de participación del paciente. El costo promedio de brindar servicios de atención a la población involucrada que utiliza la TIC fue de $7,39 por miembro por mes (PMPM) y $20,33 PMPM para el subconjunto de niños que recibieron servicios y alcance directo. Se presenta una descripción del desarrollo, el funcionamiento, las fortalezas y las debilidades de la TIC del programa.</t>
  </si>
  <si>
    <t>10.1016/j.hjdsi.2023.100720</t>
  </si>
  <si>
    <t>HEALTHCARE-THE JOURNAL OF DELIVERY SCIENCE AND INNOVATION</t>
  </si>
  <si>
    <t>Rasinski, Kenneth/JTV-4769-2023</t>
  </si>
  <si>
    <t>Rasinski, Kenneth/0009-0000-7540-6759; , Michael Gerges/0009-0007-4198-6143</t>
  </si>
  <si>
    <t>2213-0764</t>
  </si>
  <si>
    <t>2213-0772</t>
  </si>
  <si>
    <t>DEC</t>
  </si>
  <si>
    <t>Gusdal, AK; Florin, U; Johansson-Pajala, RM; Eklund, C; Fritz, J; Wagert, PV</t>
  </si>
  <si>
    <t>Gusdal, Annelie K.; Florin, Ulrika; Johansson-Pajala, Rose-Marie; Eklund, Caroline; Fritz, Johanna; Wagert, Petra von Heideken</t>
  </si>
  <si>
    <t>Older Adults' Use of a Research-Based Web Platform for Social Interaction</t>
  </si>
  <si>
    <t>Uso de una plataforma web basada en investigaciones para la interacción social por parte de adultos mayores</t>
  </si>
  <si>
    <t>Loneliness and social isolation are triggers for unfavorable changes in older adults' health and well-being. Information and communication technology (ICT) can be used by older adults to mitigate the negative effects of loneliness and social isolation. However, ICT needs to be customized to the specific needs and conditions of older adults. The aim of this study was to explore older adults' use of a new, co-designed and research-based web platform for social interaction from the perspectives of older adults, researchers, and social services personnel. The study is an intervention study with a multimethod approach in which 20 older adults used the web platform for social interaction the Fik@ room for eight weeks. Quantitative and qualitative data were collected pretest, during the test, and posttest. The Fik@ room met the expectations of those older adults who completed the study. It enabled them to expand their social network and develop new friendships, but their experiences of loneliness were not reduced. The involvement of social services personnel in recruitment and support was important in facilitating older adults' use of the Fik@ room. Our study contributes knowledge about a new, co-designed and research-based web platform, customized specifically for older adults, which is valuable in guiding the design and delivery of future web platforms for social interaction among older adults.</t>
  </si>
  <si>
    <t>La soledad y el aislamiento social son factores desencadenantes de cambios desfavorables en la salud y el bienestar de los adultos mayores. Los adultos mayores pueden utilizar las tecnologías de la información y la comunicación (TIC) para mitigar los efectos negativos de la soledad y el aislamiento social. Sin embargo, es necesario adaptarlas a las necesidades y condiciones específicas de los adultos mayores. El objetivo de este estudio fue explorar el uso que hacen los adultos mayores de una nueva plataforma web de interacción social, diseñada en colaboración y basada en investigaciones, desde la perspectiva de los adultos mayores, los investigadores y el personal de servicios sociales. El estudio es un estudio de intervención con un enfoque multimétodo en el que 20 adultos mayores utilizaron la plataforma web de interacción social "la sala Fik@" durante ocho semanas. Se recopilaron datos cuantitativos y cualitativos antes, durante y después de la prueba. La sala Fik@ cumplió con las expectativas de los adultos mayores que completaron el estudio. Les permitió ampliar su red social y desarrollar nuevas amistades, pero no redujeron sus experiencias de soledad. La participación del personal de servicios sociales en el reclutamiento y el apoyo fue importante para facilitar el uso de la sala Fik@ por parte de los adultos mayores. Nuestro estudio aporta conocimiento sobre una nueva plataforma web diseñada conjuntamente y basada en investigaciones, personalizada específicamente para adultos mayores, que es valiosa para orientar el diseño y la entrega de futuras plataformas web para la interacción social entre adultos mayores.</t>
  </si>
  <si>
    <t>HEALTHCARE</t>
  </si>
  <si>
    <t>Eklund, Caroline/0000-0002-9890-8249; Gusdal, Annelie K./0000-0002-6448-5866</t>
  </si>
  <si>
    <t>2227-9032</t>
  </si>
  <si>
    <t>FEB</t>
  </si>
  <si>
    <t>Borodkina, O; Sibirev, V</t>
  </si>
  <si>
    <t>Borodkina, Olga; Sibirev, Vladimir</t>
  </si>
  <si>
    <t>THE DIGITAL CAPITAL OF SOCIAL SERVICES CONSUMERS: FACTORS OF INFLUENCE AND THE NEED FOR INVESTMENT</t>
  </si>
  <si>
    <t>EL CAPITAL DIGITAL DE LOS CONSUMIDORES DE SERVICIOS SOCIALES: FACTORES DE INFLUENCIA Y NECESIDAD DE INVERSIÓN</t>
  </si>
  <si>
    <t>Digitalization is one of the strategic directions taken in the reform of social services and a prerequisite for improving their quality and accessibility for various target groups in modern society. In recent years, the problems of digitalization occupy a significant place in social research; however, insufficient attention has been paid to the consideration of the digitalization process from the point of view of the social services clients themselves. The purpose of this article is to partially fill this gap. The article presents the results of a study aimed at developing the concept of the 'digital capital' of current and potential customers of social services, which comprised an analysis of their digital literacy, Internet use as well as the technical capabilities and willingness of Russian citizens to receive online social services. Our analysis of the digital capital of consumers of social services draws on data of the Federal Statistics Service and Unified Social Security Information System as well as on the results of a survey on social services conducted among residents of St. Petersburg and Yekaterinburg in 2019. The results of the study suggest the existence of various barriers to the development of the digitalization of social services provision. In addition to infrastructural problems, the existence/absence of digital communication tools and ICT competencies among citizens, primarily socially vulnerable sectors of the population, it is necessary to highlight the socio-psychological barriers: a lack of understanding and distrust among certain social groups - primarily among older age groups - towards digital technologies, i.e. insufficient digital capital. Overcoming the identified barriers can be achieved by investing in the digital capital of consumers of social services.</t>
  </si>
  <si>
    <t>La digitalización es una de las direcciones estratégicas adoptadas en la reforma de los servicios sociales y un requisito previo para mejorar su calidad y accesibilidad para diversos grupos destinatarios de la sociedad moderna. En los últimos años, los problemas de la digitalización ocupan un lugar importante en la investigación social; sin embargo, se ha prestado poca atención a la consideración del proceso de digitalización desde el punto de vista de los propios clientes de los servicios sociales. El objetivo de este artículo es llenar parcialmente esta laguna. El artículo presenta los resultados de un estudio destinado a desarrollar el concepto de "capital digital" de los clientes actuales y potenciales de los servicios sociales, que comprendió un análisis de su alfabetización digital, el uso de Internet, así como las capacidades técnicas y la disposición de los ciudadanos rusos a recibir servicios sociales en línea. Nuestro análisis del capital digital de los consumidores de servicios sociales se basa en los datos del Servicio Federal de Estadística y el Sistema Unificado de Información de la Seguridad Social, así como en los resultados de una encuesta sobre servicios sociales realizada entre los residentes de San Petersburgo y Ekaterimburgo en 2019. Los resultados del estudio sugieren la existencia de varias barreras para el desarrollo de la digitalización de la prestación de servicios sociales. Además de los problemas de infraestructura, la existencia o ausencia de herramientas de comunicación digital y de competencias en TIC entre los ciudadanos, principalmente los sectores socialmente vulnerables de la población, es necesario destacar las barreras sociopsicológicas: la falta de comprensión y la desconfianza de ciertos grupos sociales, principalmente entre los de mayor edad, hacia las tecnologías digitales, es decir, la insuficiencia de capital digital. La superación de las barreras identificadas se puede lograr invirtiendo en el capital digital de los consumidores de servicios sociales.</t>
  </si>
  <si>
    <t>10.17323/727-0634-2021-19-1-129-142</t>
  </si>
  <si>
    <t>JOURNAL OF SOCIAL POLICY STUDIES</t>
  </si>
  <si>
    <t>Borodkina, Olga/M-8251-2013</t>
  </si>
  <si>
    <t>1727-0634</t>
  </si>
  <si>
    <t>Zenarolla, A</t>
  </si>
  <si>
    <t>Digitisation as a tool to enhance learning processes and organisational knowledge in Social Services. First results from a qualitative study conducted in the North East of Italy</t>
  </si>
  <si>
    <t>La digitalización como herramienta para mejorar los procesos de aprendizaje y el conocimiento organizativo en los Servicios Sociales. Primeros resultados de un estudio cualitativo realizado en el noreste de Italia</t>
  </si>
  <si>
    <t>Introduction. The COVID-19 pandemic prompted the swift digitisation of social services, forcing the use of ICT to ensure continuity of service despite the lockdown. This article presents the results of a qualitative study aimed at identifying whether the imposed digitisation was transitory and destined to fade post-pandemic, or whether, on the contrary, the digitisation was long-term, leading to learning and innovation in the organisational knowledge of social services. Methodology. The study was of an exploratory qualitative nature, based on semi-structured interviews. From the end of May to the end of July 2023, all managers of the Friuli-Venezia Giulia region's 18 social service areas were interviewed. Several issues were covered in these interviews, namely: which ICTs were introduced and where; which target groups were involved; how ICTs were received by social workers and users; and finally, what impact they had on their relationships. Results. According to the interviewees, the COVID-19-imposed digitisation was welcomed by most social workers and by many users. No specific training interventions had taken place: digitisation unfolded through self-learning initiatives that arose spontaneously among social workers. It triggered a dynamic of change that mainly concerned the organisational dimension of the services and partially social workers' practices with users. Discussion. . The organisational change seems to represent a true innovation. Indeed, it has led to new ways of conceiving and using ICTs. However, alterations in direct social worker interventions with users do not appear to represent a true innovation: they have not embodied a real discontinuity regarding the previous approaches to the social worker-user relationship. This is probably due to the COVID emergency and the informal ways of learning how to use these technologies. Such a hypothesis, however, needs to be deepened through further research. Conclusions. . To represent a form of learning leading towards innovation in social work organisations as well as social worker practices, the introduction of ICT needs to come with training processes capable of developing social worker reflections on how these tools should be used. At the same time, social workers must adopt and active as well as proactive approaches to new technologies and their implementation in organisations. For this reason, it is also necessary to invest in structured training courses capable of developing innovative teaching and learning methods based on the use of new technologies.</t>
  </si>
  <si>
    <t>Introducción. La pandemia de COVID-19 ha provocado una rápida digitalización de los servicios sociales, obligando a utilizar las TIC para garantizar la continuidad del servicio a pesar del confinamiento. Este artículo presenta los resultados de un estudio cualitativo destinado a identificar si la digitalización impuesta fue transitoria y destinada a desvanecerse después de la pandemia, o si, por el contrario, la digitalización fue a largo plazo, dando lugar a aprendizajes e innovaciones en el conocimiento organizativo de los servicios sociales. Metodología. El estudio fue de naturaleza cualitativa exploratoria, basado en entrevistas semiestructuradas. Desde finales de mayo hasta finales de julio de 2023, se entrevistó a todos los responsables de las 18 áreas de servicios sociales de la región Friuli-Venezia Giulia. En estas entrevistas se abordaron varias cuestiones, a saber: qué TIC se introdujeron y dónde; qué grupos destinatarios estuvieron involucrados; cómo fueron recibidas las TIC por los trabajadores sociales y los usuarios; y finalmente, qué impacto tuvieron en sus relaciones. Resultados. Según los entrevistados, la digitalización impuesta por la COVID-19 fue bien recibida por la mayoría de los trabajadores sociales y por muchos usuarios. No se han llevado a cabo intervenciones de formación específicas: la digitalización se ha desarrollado a través de iniciativas de autoaprendizaje que surgieron espontáneamente entre los trabajadores sociales. Desencadenó una dinámica de cambio que afectó principalmente a la dimensión organizativa de los servicios y, en parte, a las prácticas de los trabajadores sociales con los usuarios. Discusión. . El cambio organizativo parece representar una verdadera innovación. De hecho, ha dado lugar a nuevas formas de concebir y utilizar las TIC. Sin embargo, las alteraciones en las intervenciones directas de los trabajadores sociales con los usuarios no parecen representar una verdadera innovación: no han incorporado una discontinuidad real con respecto a los enfoques anteriores de la relación trabajador social-usuario. Esto probablemente se deba a la emergencia de COVID y a las formas informales de aprender a utilizar estas tecnologías. Sin embargo, esta hipótesis debe profundizarse a través de más investigaciones. Conclusiones. . Para representar una forma de aprendizaje que conduzca a la innovación en las organizaciones de trabajo social, así como en las prácticas de los trabajadores sociales, la introducción de las TIC debe ir acompañada de procesos de formación capaces de desarrollar reflexiones de los trabajadores sociales sobre cómo deben utilizarse estas herramientas. Al mismo tiempo, los trabajadores sociales deben adoptar enfoques activos y proactivos respecto de las nuevas tecnologías y su implementación en las organizaciones. Por este motivo, también es necesario invertir en cursos de formación estructurados capaces de desarrollar métodos de enseñanza y aprendizaje innovadores basados en el uso de las nuevas tecnologías.</t>
  </si>
  <si>
    <t>10.14198/ALTERN.26448</t>
  </si>
  <si>
    <t>ALTERNATIVAS. CUADERNOS DE TRABAJO SOCIAL</t>
  </si>
  <si>
    <t>Zenarolla, ANNA/0000-0001-5487-6313</t>
  </si>
  <si>
    <t>1989-9971</t>
  </si>
  <si>
    <t>Ranerup, A; Henriksen, HZ</t>
  </si>
  <si>
    <t>Ranerup, Agneta; Henriksen, Helle Zinner</t>
  </si>
  <si>
    <t>Digital Discretion: Unpacking Human and Technological Agency in Automated Decision Making in Sweden's Social Services</t>
  </si>
  <si>
    <t>The introduction of robotic process automation (RPA) into the public sector has changed civil servants' daily life and practices. One of these central practices in the public sector is discretion. The shift to a digital mode of discretion calls for an understanding of the new situation. This article presents an empirical case where automated decision making driven by RPA has been implemented in social services in Sweden. It focuses on the aspirational values and effects of the RPA in social services. Context, task, and activities are captured by a detailed analysis of humans and technology. This research finds that digitalization in social services has a positive effect on civil servants' discretionary practices mainly in terms of their ethical, democratic, and professional values. The long-term effects and the influence on fair and uniform decision making also merit future research. In addition, the article finds that a human-technology hybrid actor redefines social assistance practices. Simplifications are needed to unpack the automated decision-making process because of the technological and theoretical complexities.</t>
  </si>
  <si>
    <t>La introducción de la automatización de procesos robóticos (RPA) en el sector público ha cambiado la vida cotidiana y las prácticas de los funcionarios. Una de estas prácticas centrales en el sector público es la discreción. El cambio a un modo digital de discreción exige una comprensión de la nueva situación. Este artículo presenta un caso empírico en el que se ha implementado la toma de decisiones automatizada impulsada por RPA en los servicios sociales de Suecia. Se centra en los valores aspiracionales y los efectos de la RPA en los servicios sociales. El contexto, la tarea y las actividades se capturan mediante un análisis detallado de los humanos y la tecnología. Esta investigación concluye que la digitalización en los servicios sociales tiene un efecto positivo en las prácticas discrecionales de los funcionarios, principalmente en términos de sus valores éticos, democráticos y profesionales. Los efectos a largo plazo y la influencia en la toma de decisiones justa y uniforme también merecen una investigación futura. Además, el artículo concluye que un actor híbrido humano-tecnología redefine las prácticas de asistencia social. Se necesitan simplificaciones para desentrañar el proceso de toma de decisiones automatizada debido a las complejidades tecnológicas y teóricas.</t>
  </si>
  <si>
    <t>SOCIAL SCIENCE COMPUTER REVIEW</t>
  </si>
  <si>
    <t>1552-8286</t>
  </si>
  <si>
    <t>APR</t>
  </si>
  <si>
    <t>Gavaldà-Espelta, E; Lleixà-Fortuño, MD; Baucells-Lluis, J; Ferré-Ferraté, M; Tomàs-Navarro, B; Curto-Romeu, C; Lucas-Noll, J; Ariza, MP; Castro-Blanco, E; Sáez, JF; Martín, CA; Gonçalves, AQ; Ferré-Grau, C</t>
  </si>
  <si>
    <t>Gavalda-Espelta, Ester; Lleixa-Fortuno, Maria Del Mar; Baucells-Lluis, Jordi; Ferre-Ferrate, Maria; Tomas-Navarro, Begona; Curto-Romeu, Claudia; Lucas-Noll, Jorgina; Ariza, Macarena Pozo; Castro-Blanco, Elisabet; Saez, Jose Fernandez; Martin, Carina Aguilar; Goncalves, Alessandra Queiroga; Ferre-Grau, Carmen</t>
  </si>
  <si>
    <t>Eficacia de un modelo innovador de atención integrada sanitaria y social para mejorar la calidad de la atención a pacientes crónicos: ensayo clínico de asignación a un solo grupo</t>
  </si>
  <si>
    <t>Background: Patients with chronic disease have become one of the major challenges for health and social protection systems in developed countries. Integrated care models (ICM) have demonstrably improved the quality of care of chronic patients. However, new models of integration need further evaluation of its effectiveness and outcomes.Methods: The ICM studied promoted coordination between the health and social sectors during a 6-month period, through an ad hoc developed application (app) that enabled a constant flow of communication between professionals from both sectors. Patients' quality of life, treatment adherence, chronic patient experience and caregiver overload were assessed by questionnaires at baseline, at the end of the intervention and 6 months post-intervention. Results: The implementation of the new health and social ICM permitted new case detection and medical and social services offered to chronic patients. Furthermore, the quality of life and treatment adherence of patients and caregiver overload were significantly improved. These positive effects lasted at least 6 months after the intervention.Conclusions: Integrated care may facilitate access to care services, increase perceived patient quality of life and treatment adherence. Enhanced access to medical and social services from complex chronic patients may have important implications for caregivers and the care systems who are struggling to adapt to an expanding demand.</t>
  </si>
  <si>
    <t>Antecedentes: Los pacientes con enfermedades crónicas se han convertido en uno de los principales retos para los sistemas de salud y protección social en los países desarrollados. Los modelos de atención integrada (MCI) han mejorado de forma demostrable la calidad de la atención de los pacientes crónicos. Sin embargo, los nuevos modelos de integración necesitan una evaluación adicional de su eficacia y resultados. Métodos: El MCI estudiado promovió la coordinación entre los sectores sanitario y social durante un período de 6 meses, a través de una aplicación (app) desarrollada ad hoc que permitió un flujo constante de comunicación entre profesionales de ambos sectores. La calidad de vida de los pacientes, la adherencia al tratamiento, la experiencia del paciente crónico y la sobrecarga del cuidador se evaluaron mediante cuestionarios al inicio, al final de la intervención y 6 meses después de la intervención. Resultados: La implementación del nuevo MCI sanitario y social permitió la detección de nuevos casos y la oferta de servicios médicos y sociales a los pacientes crónicos. Además, la calidad de vida y la adherencia al tratamiento de los pacientes y la sobrecarga del cuidador mejoraron significativamente. Estos efectos positivos perduraron al menos 6 meses después de la intervención. Conclusiones: La atención integrada puede facilitar el acceso a los servicios de atención, aumentar la calidad de vida percibida por el paciente y la adherencia al tratamiento. Un mayor acceso a los servicios médicos y sociales por parte de pacientes crónicos complejos puede tener implicaciones importantes para los cuidadores y los sistemas de atención que luchan por adaptarse a una demanda en expansión.</t>
  </si>
  <si>
    <t>10.5334/ijic.6759</t>
  </si>
  <si>
    <t>INTERNATIONAL JOURNAL OF INTEGRATED CARE</t>
  </si>
  <si>
    <t>Castro Blanco, Elisabet/AGZ-5473-2022; Pozo Ariza, Macarena/ITV-2326-2023</t>
  </si>
  <si>
    <t>Pozo Ariza, Macarena/0000-0003-0723-2499; LUCAS-NOLL, Jorgina/0000-0001-6380-6843; Castro Blanco, Elisabet/0000-0003-1692-1472; Goncalves, Alessandra Queiroga/0000-0003-3272-6861</t>
  </si>
  <si>
    <t>1568-4156</t>
  </si>
  <si>
    <t>OCT-DEC</t>
  </si>
  <si>
    <t>Hasselblad, A; Zimic, S; Sundberg, L</t>
  </si>
  <si>
    <t>Hasselblad, Annika; Zimic, Sheila; Sundberg, Leif</t>
  </si>
  <si>
    <t>Cómo hacer que funcione la racionalidad tecnoeconómica: tensiones en las evaluaciones de servicios sociales basadas en la tecnología</t>
  </si>
  <si>
    <t>Contemporary welfare organizations engage in various evaluation practices to assess the quality of their services. In this paper we report a qualitative exploration of how technology-enabled evaluations are understood by organizational members who participate in quality assurance activities in Swedish social services. The study contributes to critical information systems literature, focusing on the tensions professionals experience in relation to the digital systems they use for evaluations. For example, quantities take precedence over the qualities of such work, as information systems constrain ambitions to realize knowledge-based social services. The results reveal three tensions in professionals' evaluation-related activities arising from conflicting uses or desires. One is between desires for flexible systems that enable reflection and standardized digital support systems. Another is between uses or desires for indicators that are meaningful at the operational level and for general, comparable measures at the management level. The third is between desires to use evaluation procedures for learning and control. The study contributes to both theory and practice related to technology-enabled evaluation of welfare services, and critical perspectives on information systems.</t>
  </si>
  <si>
    <t>Las organizaciones de bienestar contemporáneas se involucran en diversas prácticas de evaluación para evaluar la calidad de sus servicios. En este artículo, informamos sobre una exploración cualitativa de cómo las evaluaciones habilitadas por la tecnología son entendidas por los miembros de la organización que participan en actividades de control de calidad en los servicios sociales suecos. El estudio contribuye a la literatura crítica sobre sistemas de información, centrándose en las tensiones que experimentan los profesionales en relación con los sistemas digitales que utilizan para las evaluaciones. Por ejemplo, las "cantidades" tienen prioridad sobre las cualidades de dicho trabajo, ya que los sistemas de información limitan las ambiciones de realizar servicios sociales basados en el conocimiento. Los resultados revelan tres tensiones en las actividades relacionadas con la evaluación de los profesionales que surgen de usos o deseos conflictivos. Una es entre los deseos de sistemas flexibles que permitan la reflexión y sistemas de apoyo digital estandarizados. Otra es entre los usos o deseos de indicadores que sean significativos a nivel operativo y para medidas generales y comparables a nivel de gestión. La tercera es entre los deseos de utilizar procedimientos de evaluación para el aprendizaje y el control. El estudio contribuye tanto a la teoría como a la práctica relacionadas con la evaluación habilitada por la tecnología de los servicios de bienestar, y a las perspectivas críticas sobre los sistemas de información.</t>
  </si>
  <si>
    <t>JOURNAL OF TECHNOLOGY IN HUMAN SERVICES</t>
  </si>
  <si>
    <t>1522-8991</t>
  </si>
  <si>
    <t>JAN 2</t>
  </si>
  <si>
    <t>Helgesen, MK; Ramsdal, H</t>
  </si>
  <si>
    <t>Helgesen, Marit Kristine; Ramsdal, Helge</t>
  </si>
  <si>
    <t>Introduction: The paper discusses the implementation of a digital workspace to facilitate collaboration in health and social services for vulnerable children and adolescents in eight Norwegian municipalities. The purpose of the workspace is to enhance collaboration independent of space and time. Collaborating services are schools, kindergartens, school health services, educational services and child welfare services. Methods: The data analysed are from semi-structured interviews with project leaders in primary care, responses of primary care professionals to open questions in a survey, and results from two questions in three subsequent surveys. Results: Project leaders held great expectations of increased collaboration. Variations were found regarding how far the implementation of a new workspace precluded previous methods of collaboration and whether retaining a familiar workspace necessitated strengthening resources to negotiate using the workspace. Organisational and professional cultures hindered the implementation of the workspace. Discussion: Interrelated barriers to collaboration were found at the professional, organisational and systemic levels. Some professionals could adapt the workspace to their existing tasks while others could not. Primary care providers need to strengthen their organisations while implementing the workspace. Conclusion: Concerted action at national and municipal level is needed to successfully implement digital tools.</t>
  </si>
  <si>
    <t xml:space="preserve">Introducción: El artículo analiza la implementación de un espacio de trabajo digital para facilitar la colaboración en los servicios sociales y de salud para niños y adolescentes vulnerables en ocho municipios noruegos. El propósito del espacio de trabajo es mejorar la colaboración independientemente del espacio y el tiempo. Los servicios colaboradores son escuelas, jardines de infancia, servicios de salud escolar, servicios educativos y servicios de bienestar infantil. 
Métodos: Los datos analizados provienen de entrevistas semiestructuradas con líderes de proyectos en atención primaria, respuestas de profesionales de atención primaria a preguntas abiertas en una encuesta y resultados de dos preguntas en tres encuestas posteriores. Resultados: Los líderes del proyecto tenían grandes expectativas de una mayor colaboración. Se encontraron variaciones con respecto a hasta qué punto la implementación de un nuevo espacio de trabajo impedía los métodos anteriores de colaboración y si mantener un espacio de trabajo familiar requería fortalecer los recursos para negociar el uso del espacio de trabajo. Las culturas organizacionales y profesionales obstaculizaron la implementación del espacio de trabajo. Discusión: Se encontraron barreras interrelacionadas para la colaboración a nivel profesional, organizacional y sistémico. Algunos profesionales pudieron adaptar el espacio de trabajo a sus tareas existentes mientras que otros no. Los proveedores de atención primaria deben fortalecer sus organizaciones mientras implementan el espacio de trabajo. 
Conclusión: Se necesita una acción concertada a nivel nacional y municipal para implementar con éxito herramientas digitales.
</t>
  </si>
  <si>
    <t>10.5334/ijic.5710</t>
  </si>
  <si>
    <t>APR-JUN</t>
  </si>
  <si>
    <t>Barrera-Algarín, E; Sarasola-Sánchez-Serrano, JL; Sarasola-Fernández, A; Vallejo-Andrada, A</t>
  </si>
  <si>
    <t>Barrera-Algarin, Evaristo; Luis Sarasola-Sanchez-Serrano, Jose; Sarasola-Fernandez, Alberto; Vallejo-Andrada, Ana</t>
  </si>
  <si>
    <t>TECHNOLOGY ACCEPTANCE SCALE IN SOCIAL WORKERS: BENEFITS OF TELEWORKING</t>
  </si>
  <si>
    <t>ESCALA DE ACEPTACIÓN DE LA TECNOLOGÍA EN TRABAJADORES SOCIALES: BENEFICIOS DEL TELETRABAJO</t>
  </si>
  <si>
    <t>In recent years, there has been significant technological progress, particularly in the world of information and communication technologies (ICTs), which are rapidly transforming the various professions linked to social intervention. The hypothesis that social workers manifest a high level of technology acceptance since they discern significant advantages in using teleworking technologies in their professional practice is used as a starting point for our research. Hence, our main aim was to check the degree of technology acceptance among social workers on an international level, with a secondary goal being to analyse how the link is established between professional practice and the use of new technological opportunities for social workers. With respect to method, a specialised questionnaire with 27 variables (Cronbach's alpha alpha = 0.950) and the scale for the Technology Acceptance Model (TAM) were applied to a sample of 1144 social workers from 13 countries. In conclusion, a high degree of technology acceptance was detected, along with a clear identification between professional practice, the use of technological advances and their connection with the standards proposed by NASW, and a clear identification of the main benefits of using such technologies for social work. All these elements have a close relationship with the extension of teleworking in Social Services and with e-social work.</t>
  </si>
  <si>
    <t>En los últimos años se han producido importantes avances tecnológicos, especialmente en el mundo de las tecnologías de la información y la comunicación (TIC), que están transformando rápidamente las distintas profesiones vinculadas a la intervención social. La hipótesis de partida de nuestra investigación es que los trabajadores sociales manifiestan un alto grado de aceptación de la tecnología, ya que perciben importantes ventajas en el uso de las tecnologías del teletrabajo en su práctica profesional. Por ello, nuestro objetivo principal fue comprobar el grado de aceptación de la tecnología entre los trabajadores sociales a nivel internacional, siendo un objetivo secundario analizar cómo se establece el vínculo entre la práctica profesional y el uso de las nuevas oportunidades tecnológicas para los trabajadores sociales. En cuanto al método, se aplicó un cuestionario especializado con 27 variables (alfa de Cronbach = 0,950) y la escala del Modelo de Aceptación de la Tecnología (TAM) a una muestra de 1144 trabajadores sociales de 13 países. En conclusión, se detectó un alto grado de aceptación de la tecnología, así como una clara identificación entre la práctica profesional, el uso de los avances tecnológicos y su conexión con los estándares propuestos por la NASW, y una clara identificación de los principales beneficios del uso de dichas tecnologías para el trabajo social. Todos estos elementos tienen una estrecha relación con la extensión del teletrabajo en los Servicios Sociales y con el e-trabajo social.</t>
  </si>
  <si>
    <t>10.26754/ojs_ais/accioninvestigsoc.2022437423</t>
  </si>
  <si>
    <t>ACCIONES E INVESTIGACIONES SOCIALES</t>
  </si>
  <si>
    <t>Barrera-Algarin, Evaristo/P-7530-2016</t>
  </si>
  <si>
    <t>Barrera-Algarin, Evaristo/0000-0001-8201-9423</t>
  </si>
  <si>
    <t>1132-192X</t>
  </si>
  <si>
    <t>2340-4507</t>
  </si>
  <si>
    <t>Hernadez, JMH; Barroso, JG</t>
  </si>
  <si>
    <t>Hernadez, Juan Manuel Herrera; Barroso, Josue Gutierrez</t>
  </si>
  <si>
    <t>Transfer of knowledge and social innovation from the University to break the digital gap from social services</t>
  </si>
  <si>
    <t>Transferencia de conocimiento e innovación social desde la Universidad para romper la brecha digital desde los servicios sociales</t>
  </si>
  <si>
    <t>The article presented here is the result of a knowledge transfer and social innovation research project from a local corporation (Candelaria City Council, Tenerife, Canary Islands), with a transdisciplinary approach and an online intervention for social inclusion in social services through minimum income programs. The main objective is to examine how systematic and evidence-based evaluation contributes to improving the effectiveness of these programs, considering their design, implementation, and results. Regarding the methodology, the survey technique was applied to analyze topics about the importance of key aspects such as the multidimensional approach, the active participation of the beneficiaries, the rights-based approach and the community approach.measured results of the applied interventions show improvements and success in minimum income programs, as assessed by the participants throughout the process. Improvements in skills, quality of life, and access to technology are observed. A notable aspect is the overcoming of the digital gap, ensuring universal, affordable, quality, and non-discriminatory access to technology.</t>
  </si>
  <si>
    <t>El artículo que se presenta es el resultado de un proyecto de investigación de transferencia de conocimiento e innovación social de una corporación local (Ayuntamiento de Candelaria, Tenerife, Islas Canarias), con un enfoque transdisciplinar y una intervención en línea para la inclusión social en servicios sociales a través de programas de rentas mínimas. El objetivo principal es examinar cómo la evaluación sistemática y basada en evidencia contribuye a mejorar la efectividad de estos programas, considerando su diseño, implementación y resultados. En cuanto a la metodología, se aplicó la técnica de la encuesta para analizar temas sobre la importancia de aspectos clave como el enfoque multidimensional, la participación activa de los beneficiarios, el enfoque de derechos y el enfoque comunitario. Los resultados medidos de las intervenciones aplicadas muestran mejoras y éxito en los programas de rentas mínimas, según la valoración de los participantes a lo largo del proceso. Se observan mejoras en las habilidades, la calidad de vida y el acceso a la tecnología. Un aspecto destacable es la superación de la brecha digital, asegurando un acceso universal, asequible, de calidad y no discriminatorio a la tecnología.</t>
  </si>
  <si>
    <t>METHAODOS-REVISTA DE CIENCIAS SOCIALES</t>
  </si>
  <si>
    <t>2340-8413</t>
  </si>
  <si>
    <t>NOV</t>
  </si>
  <si>
    <t>Kainiemi, E; Saukkonen, P; Virtanen, L; Vehko, T; Kyytsoenen, M; Aaltonen, M; Heponiemi, T</t>
  </si>
  <si>
    <t>Kainiemi, Emma; Saukkonen, Petra; Virtanen, Lotta; Vehko, Tuulikki; Kyytsoenen, Maiju; Aaltonen, Mari; Heponiemi, Tarja</t>
  </si>
  <si>
    <t>Perceived benefits of digital health and social services among older adults: A population-based cross-sectional survey</t>
  </si>
  <si>
    <t>Beneficios percibidos de los servicios sociales y de salud digitales entre los adultos mayores: una encuesta transversal de base poblacional</t>
  </si>
  <si>
    <t>ObjectiveThe aim of this study was to describe the benefits of digital health and social services perceived by older adults and to examine factors associated with perceiving these benefits. Several factors related to (a) sociodemographic characteristics, (b) area of residence, (c) physical, cognitive, psychological, and social functioning, and (d) Internet use, were examined. MethodsThe present sample included 8019 respondents aged between 75 and 99 years. The inverse probability weighting method was used to correct for bias. Linear regression analyses were used to examine the associations. ResultsThe ease of use of the services regardless of the time and location was perceived as the most beneficial. Convenient distance to local health or social services (parameter estimate = 0.15 [0.08-0.23]), good functional ability (PE = 0.08 [0.01-0.14]), good vision (PE = 0.15 [0.04-0.25]), ability to learn (PE = 0.05 [0.01-0.10]) and living with someone (PE = 0.08 [95% CI 0.04-0.13]) were associated with perceiving more benefits. In addition, access to the Internet (PE = 0.12 [0.06-0.19]) and independent use of the Internet (PE = 0.23 [0.17-0.29]) were associated with perceiving more benefits. ConclusionsOlder adults who are healthier, have a social relationship in their everyday life or have easier access to traditional services seem to perceive more benefits from digital health and social services. Digital services should be developed to correspond with special needs caused by disadvantages in health and the social environment. To facilitate the use of digital health and social services, more efforts should be made to enhance older adults' perceptions of their benefits.</t>
  </si>
  <si>
    <t>ObjetivoEl objetivo de este estudio fue describir los beneficios de los servicios sociales y de salud digitales percibidos por los adultos mayores y examinar los factores asociados con la percepción de estos beneficios. Se examinaron varios factores relacionados con (a) características sociodemográficas, (b) área de residencia, (c) funcionamiento físico, cognitivo, psicológico y social, y (d) uso de Internet. MétodosLa presente muestra incluyó a 8019 encuestados de entre 75 y 99 años. Se utilizó el método de ponderación de probabilidad inversa para corregir el sesgo. Se utilizaron análisis de regresión lineal para examinar las asociaciones. ResultadosLa facilidad de uso de los servicios independientemente del tiempo y la ubicación fue percibida como la más beneficiosa. La distancia conveniente a los servicios sociales o de salud locales (estimación del parámetro = 0,15 [0,08-0,23]), la buena capacidad funcional (PE = 0,08 [0,01-0,14]), la buena visión (PE = 0,15 [0,04-0,25]), la capacidad de aprender (PE = 0,05 [0,01-0,10]) y vivir con alguien (PE = 0,08 [IC del 95%: 0,04-0,13]) se asociaron con la percepción de más beneficios. Además, el acceso a Internet (PE = 0,12 [0,06-0,19]) y el uso independiente de Internet (PE = 0,23 [0,17-0,29]) se asociaron con la percepción de más beneficios. Conclusiones Los adultos mayores que están más sanos, tienen una relación social en su vida cotidiana o tienen un acceso más fácil a los servicios tradicionales parecen percibir más beneficios de los servicios sociales y de salud digitales. Se deben desarrollar servicios digitales que respondan a las necesidades especiales causadas por desventajas en materia de salud y en el entorno social. Para facilitar el uso de los servicios sociales y de salud digitales, se deben hacer más esfuerzos para mejorar la percepción de los adultos mayores sobre sus beneficios.</t>
  </si>
  <si>
    <t>10.1177/20552076231173559</t>
  </si>
  <si>
    <t>DIGITAL HEALTH</t>
  </si>
  <si>
    <t>Vehko, Tuulikki/0000-0002-0034-8379; Virtanen, Lotta/0000-0001-9364-5219; Kainiemi, Emma/0000-0003-3808-8514</t>
  </si>
  <si>
    <t>2055-2076</t>
  </si>
  <si>
    <t>JUN</t>
  </si>
  <si>
    <t>Salovaara, S; Ylönen, K</t>
  </si>
  <si>
    <t>Salovaara, Samuel; Ylonen, Katri</t>
  </si>
  <si>
    <t>Client information systems' support for case-based social work: experiences of Finnish social workers</t>
  </si>
  <si>
    <t>Los sistemas de información al cliente como apoyo al trabajo social basado en casos: experiencias de trabajadores sociales finlandeses</t>
  </si>
  <si>
    <t>In recent years, Finland has seen extensive development in the area of social and healthcare information management aimed at harmonizing client information systems (CISs) and ways of documenting client information. The developments aim to support the utilization of recorded information at different levels of service systems, including the level of social work practice. This article investigates the relationship between social work practice and the use of CISs by answering the following question: To what extent do CISs support case-based social work in Finland? Social work is approached as a knowledge-intensive practice in which CISs have become increasingly important for managing case work. The research question is considered in relation to recent national developments in social and healthcare information management. The study uses survey data from a subpopulation of social workers (n = 309) working in municipal social services and combines quantitative and qualitative data. The findings reveal that current CISs do not offer sufficient support for case-based social work. Although CISs serve reasonably well for storing and documenting case-based information, they generally serve social workers poorly in terms of providing them with the tools they need to understand cases in their entirety and form comprehensive knowledge for their practice. To provide adequate CISs that support case-based social work, it is necessary to see social workers as active users of information and understand the role of CISs in the knowledge formation process in social work.</t>
  </si>
  <si>
    <t>En los últimos años, Finlandia ha experimentado un gran desarrollo en el ámbito de la gestión de la información social y sanitaria, con el objetivo de armonizar los sistemas de información al cliente (SIC) y las formas de documentar la información al cliente. Los avances tienen por objeto apoyar la utilización de la información registrada en diferentes niveles de los sistemas de servicio, incluido el nivel de la práctica del trabajo social. Este artículo investiga la relación entre la práctica del trabajo social y el uso de los SIC respondiendo a la siguiente pregunta: ¿En qué medida los SIC apoyan el trabajo social basado en casos en Finlandia? El trabajo social se aborda como una práctica intensiva en conocimientos en la que los SIC han adquirido una importancia cada vez mayor para la gestión del trabajo social. La pregunta de investigación se analiza en relación con los recientes avances nacionales en la gestión de la información social y sanitaria. El estudio utiliza datos de encuestas de una subpoblación de trabajadores sociales (n = 309) que trabajan en servicios sociales municipales y combina datos cuantitativos y cualitativos. Los hallazgos revelan que los SIC actuales no ofrecen suficiente apoyo al trabajo social basado en casos. Aunque los CIS sirven razonablemente bien para almacenar y documentar información basada en casos, por lo general no son de gran ayuda para los trabajadores sociales en lo que respecta a proporcionarles las herramientas que necesitan para comprender los casos en su totalidad y formar un conocimiento integral para su práctica. Para proporcionar CIS adecuados que respalden el trabajo social basado en casos, es necesario ver a los trabajadores sociales como usuarios activos de la información y comprender el papel de los CIS en el proceso de formación de conocimientos en el trabajo social.</t>
  </si>
  <si>
    <t>NORDIC SOCIAL WORK RESEARCH</t>
  </si>
  <si>
    <t>Salovaara, Samuel/ACT-2461-2022</t>
  </si>
  <si>
    <t>Salovaara, Samuel/0000-0001-7818-8427; Ylonen, Katri/0000-0003-4356-5178</t>
  </si>
  <si>
    <t>2156-8588</t>
  </si>
  <si>
    <t>JUL 3</t>
  </si>
  <si>
    <t>Ocaña, CM; Botero, MR</t>
  </si>
  <si>
    <t>Montalba Ocana, Carmen; Russo Botero, Mayra</t>
  </si>
  <si>
    <t>This document pretends to be an approximation as to how digitalization can modify social intervention due to the recent developments of artificial intelligence inspired technologies. The object of study is centered within the context of social services, and concretely in the figure of Social Work, however, the findings of this study may be carried over to any other discipline that performs its activity in social intervention (Social Psychology, Social Education, Pedagogy, Sociocultural work, etc.). We will go through the theoretical perspectives and scientific worldviews that analyze the techno-society relationship, with the aim of framing this study and having interpretative frameworks on the social perception of technology. Moreover, we will analyze what the real impact of digitalization is being in the field of Social Work, based on mixed methodologies that combine techniques quantitative (professional surveys) with qualitative techniques (interviews with key informants from the technology sector and the disciplines of social intervention). In short, the research questions that motivate this work have an exploratory nature: assess what the real penetration of information technologies is; what reception they have had between professionals and citizens; and what perception do professionals have regarding the impact on their professional action. A photograph of the present and a forecast of the possible future scenarios that are drawn for social intervention.</t>
  </si>
  <si>
    <t xml:space="preserve">Este documento pretende ser una aproximación a cómo la digitalización puede modificar la intervención social debido a los recientes desarrollos de tecnologías inspiradas en la inteligencia artificial. El objeto de estudio se centra en el contexto de los servicios sociales, y concretamente en la figura del Trabajo Social, no obstante, los hallazgos de este estudio pueden ser extrapolables a cualquier otra disciplina que realice su actividad en la intervención social (Psicología Social, Educación Social, Pedagogía, Trabajo Sociocultural, etc.). 
Haremos un recorrido por las perspectivas teóricas y cosmovisiones científicas que analizan la relación tecno-sociedad, con el objetivo de enmarcar este estudio y disponer de marcos interpretativos sobre la percepción social de la tecnología. Además, analizaremos cuál está siendo el impacto real de la digitalización en el ámbito del Trabajo Social, apoyándonos en metodologías mixtas que combinan técnicas cuantitativas (encuestas a profesionales) con técnicas cualitativas (entrevistas a informantes clave del sector tecnológico y de las disciplinas de intervención social). En definitiva, las preguntas de investigación que motivan este trabajo tienen un carácter exploratorio: evaluar cuál es la penetración real de las tecnologías de la información; qué acogida han tenido entre los profesionales y los ciudadanos; y qué percepción tienen los profesionales respecto del impacto en su acción profesional. Una fotografía del presente y una previsión de los posibles escenarios futuros que se dibujan para la intervención social.
</t>
  </si>
  <si>
    <t>SOCIOLOGIA Y TECNOCIENCIA</t>
  </si>
  <si>
    <t>1989-8487</t>
  </si>
  <si>
    <t>Pomey, MP; Pelaez, S; Le Roux, E; Demers-Payette, O; Sirois, MC; Lochhead, L; Ganache, I; Normandin, L; L'Espérance, A; de Guise, M</t>
  </si>
  <si>
    <t>Pomey, Marie-Pascale; Pelaez, Sandra; Le Roux, Enora; Demers-Payette, Oliver; Sirois, Marie-Claude; Lochhead, Louis; Ganache, Isabelle; Normandin, Louise; L'Esperance, Audrey; de Guise, Michele</t>
  </si>
  <si>
    <t>Introduction: With the purpose of supporting scientific professionals and helping them to better integrate the expertise of users in their work, a users' and relatives' panel (URP) was set up at the National Institute for Excellence in Health and Social Services in Quebec (INESSS), Canada for the social services and mental health directorate. URPs are advisory structures that mobilise the experiential knowledge of people affected by various issues.Objectives: The objective of this study is to assess from a diverse stakeholders' perceptions: (1) the experience of developing and implementing the URP within the context of an Agencies for Health Technology Assessment and Assessment of Social Services (AHTAASS), (2) the contribution of such a URP, (3) the challenges encountered and (4) the perspectives of improvement for the following years.Methodology: We conducted a qualitative descriptive evaluation study. Nineteen interviews were conducted: six with URP members and 13 with staff representatives. The documents related to the creation of the panel, the URP minutes summarising the discussions and the reports published during that period were collected and analysed. Following a preliminary round of data analysis, a debriefing meeting was conducted with a few participants to validate the results.Results: The panel was set up as part of the INESSS' desire to better integrate experiential knowledge into its recommendations. Twelve projects were presented to the panel on various themes. The URP enabled health professionals to consider dimensions they had not identified, to better integrate the experiential data collected from users into their work and to develop recommendations that made more sense to users. Panel members and INESSS professionals learned to work together, moving the working methods from consultation to collaboration and even coconstruction. Based on the panel's significant contribution, the INESSS decided to maintain it and to strengthen its place in its system to better integrate the experiential knowledge of users into its work.Conclusion: This research illustrates how AHTAASS can set up a URP composed exclusively of users, and how it can contribute and be evaluated. It shows that URPs are structures that value the sharing of experiential knowledge of its members, humanise decision-making and give meaning to the work done by scientific professionals.Patient or Public Contribution: One patient-researcher has contributed to the preparation and writing of this manuscript.</t>
  </si>
  <si>
    <t>Introducción: Con el objetivo de apoyar a los profesionales científicos y ayudarlos a integrar mejor la experiencia de los usuarios en su trabajo, se creó un panel de usuarios y familiares (PFU) en el Instituto Nacional de Excelencia en Salud y Servicios Sociales de Quebec (INESSS), Canadá, para la dirección de servicios sociales y salud mental. Los PFU son estructuras consultivas que movilizan el conocimiento experiencial de las personas afectadas por diversos problemas. Objetivos: El objetivo de este estudio es evaluar, a partir de las percepciones de diversas partes interesadas: (1) la experiencia de desarrollo e implementación del PFU en el contexto de una Agencia de Evaluación de Tecnologías Sanitarias y de Evaluación de Servicios Sociales (AHTAASS), (2) la contribución de dicho PFU, (3) los desafíos encontrados y (4) las perspectivas de mejora para los próximos años. Metodología: Realizamos un estudio de evaluación descriptiva cualitativo. Se realizaron diecinueve entrevistas: seis con miembros del PFU y 13 con representantes del personal. Se recopilaron y analizaron los documentos relacionados con la creación del panel, las actas del PFU que resumen las discusiones y los informes publicados durante ese período. Tras una ronda preliminar de análisis de datos, se llevó a cabo una reunión informativa con algunos participantes para validar los resultados. Resultados: El panel se creó como parte del deseo del INESSS de integrar mejor el conocimiento experiencial en sus recomendaciones. Se presentaron al panel doce proyectos sobre diversos temas. El URP permitió a los profesionales de la salud considerar dimensiones que no habían identificado, integrar mejor los datos experienciales recopilados de los usuarios en su trabajo y desarrollar recomendaciones que tuvieran más sentido para los usuarios. Los miembros del panel y los profesionales del INESSS aprendieron a trabajar juntos, cambiando los métodos de trabajo de la consulta a la colaboración e incluso a la co-construcción. Basándose en la importante contribución del panel, el INESSS decidió mantenerlo y fortalecer su lugar en su sistema para integrar mejor el conocimiento experiencial de los usuarios en su trabajo. Conclusión: Esta investigación ilustra cómo la AHTAASS puede establecer un URP compuesto exclusivamente por usuarios, y cómo puede contribuir y ser evaluado. Demuestra que las URP son estructuras que valoran el intercambio de conocimientos experienciales de sus miembros, humanizan la toma de decisiones y dan sentido al trabajo realizado por los profesionales científicos.Contribución del paciente o del público: Un paciente-investigador ha contribuido a la preparación y redacción de este manuscrito.</t>
  </si>
  <si>
    <t>HEALTH EXPECTATIONS</t>
  </si>
  <si>
    <t>L'Espérance, Audrey/M-6445-2019; Pomey, Marie-Pascale/AAL-9609-2021</t>
  </si>
  <si>
    <t>Pomey, Marie-Pascale/0000-0001-5180-8139</t>
  </si>
  <si>
    <t>1369-7625</t>
  </si>
  <si>
    <t>Benouachane, H</t>
  </si>
  <si>
    <t>Benouachane, Hassan</t>
  </si>
  <si>
    <t>INTELIGENCIA ARTIFICIAL EN LA SEGURIDAD SOCIAL: OPORTUNIDADES Y DESAFÍOS</t>
  </si>
  <si>
    <t>Artificial intelligence (AI) is shaping up to be the transformative technology of our time and has become a powerful driver for social change. Social security institutions are progressively applying emerging technologies, including big data analysis, artificial intelligence, blockchain, and biometrics. The increasing use of AI by social security institutions is enabling more proactive and automated deliveries of social services. Although the potential of these technologies has not yet been fully tested nor explored, they are already providing relevant outcomes in key social security areas such as addressing error, evasion, and fraud, as well as developing effective approaches and automated solutions to customers' concerns aimed at improving social services. The field of application of the technologies includes medical care, adaptive systems in robots carrying out dangerous activities at work, communication with insured people, and management of welfare benefits. However, the application of AI in the social sector also poses important challenges, prompting state institutions to consider how best to take full advantage of this new technology. Rapid introduction of automated technological solutions poses potential risks as well. This paper explores the various types of AI application and current and future uses of the AI in the field of social security, with a particular focus on strategies for governments as they consider implementing AI. It concludes that the use of AI in social security is both inevitable and potentially beneficial for all parties involved. It also is not necessarily either an unadulterated boon or bane but calls for careful planning and a comparative assessment of the benefits and challenges of AI versus human labour.</t>
  </si>
  <si>
    <t>La inteligencia artificial (IA) se perfila como la tecnología transformadora de nuestro tiempo y se ha convertido en un poderoso motor del cambio social. Las instituciones de seguridad social están aplicando progresivamente tecnologías emergentes, como el análisis de big data, la inteligencia artificial, la cadena de bloques y la biometría. El uso creciente de la IA por parte de las instituciones de seguridad social está permitiendo una prestación más proactiva y automatizada de los servicios sociales. Aunque el potencial de estas tecnologías aún no se ha probado ni explorado por completo, ya están proporcionando resultados relevantes en áreas clave de la seguridad social, como la lucha contra los errores, la evasión y el fraude, así como el desarrollo de enfoques eficaces y soluciones automatizadas para las preocupaciones de los clientes destinadas a mejorar los servicios sociales. El campo de aplicación de las tecnologías incluye la atención médica, los sistemas adaptativos en robots que realizan actividades peligrosas en el trabajo, la comunicación con los asegurados y la gestión de las prestaciones sociales. Sin embargo, la aplicación de la IA en el sector social también plantea desafíos importantes, lo que impulsa a las instituciones estatales a considerar la mejor manera de aprovechar al máximo esta nueva tecnología. La rápida introducción de soluciones tecnológicas automatizadas también plantea riesgos potenciales. En este artículo se analizan los distintos tipos de aplicaciones de la IA y sus usos actuales y futuros en el ámbito de la seguridad social, con especial atención a las estrategias que deben adoptar los gobiernos para implementar la IA. Se concluye que el uso de la IA en la seguridad social es inevitable y potencialmente beneficioso para todas las partes implicadas. Tampoco es necesariamente una bendición o una maldición absoluta, sino que exige una planificación cuidadosa y una evaluación comparativa de los beneficios y los desafíos de la IA frente al trabajo humano.</t>
  </si>
  <si>
    <t>10.17323/727-0634-2022-20-3-407-418</t>
  </si>
  <si>
    <t>Hassan, Benouachane/GOK-0150-2022</t>
  </si>
  <si>
    <t>Hassan, Benouachane/0000-0001-6725-7327</t>
  </si>
  <si>
    <t>Bryan, A</t>
  </si>
  <si>
    <t>Bryan, Austin</t>
  </si>
  <si>
    <t>Security begins with you: compulsory heterosexuality, registers of gender and sexuality, and transgender women getting by in Kampala, Uganda</t>
  </si>
  <si>
    <t>“La seguridad empieza por ti”: heterosexualidad obligatoria, registros de género y sexualidad y mujeres transgénero que salen adelante en Kampala, Uganda</t>
  </si>
  <si>
    <t>This article examines how women getting by in Kampala, take up registers of gender and sexuality in a contemporary hybrid democratic-authoritarian state with compulsory heterosexuality. Sections 145-146 of Uganda's fourth Constitution (1995-present) include language dating to the British colonial administration of the Uganda Protectorate (1950), which criminalizes carnal knowledge of any person against the order of nature. This has been regularly used by the Uganda Police Force, since the contemporary politicization of homosexuality in the early 2000s, to justify the harassment, incarceration, and torture of those who are identified as homosexual. In addition to the economic precarity most Ugandans already face, transgender women seeking social services are often instructed by Non-Governmental Organization (NGO) social workers that security begins with you and are encouraged to manage the way they performatively index their gender and sexuality. Drawing from interviews and participant observations in Kampala, Uganda from volunteer work at the NGO, Sexual Minorities Uganda (2015-2016), I find that transgender women use various registers of gender and sexuality that do not fully conform with the norms for performativity inside the queer community and must reconcile their insecurity through privatized social services, security, and market activities that determine the insecurity of their daily life.</t>
  </si>
  <si>
    <t>10.1080/25729861.2021.1984640</t>
  </si>
  <si>
    <t>TAPUYA-LATIN AMERICAN SCIENCE TECHNOLOGY AND SOCIETY</t>
  </si>
  <si>
    <t>2572-9861</t>
  </si>
  <si>
    <t>JAN 1</t>
  </si>
  <si>
    <t>Heponiemi, T; Jormanainen, V; Leemann, L; Manderbacka, K; Aalto, AM; Hyppönen, H</t>
  </si>
  <si>
    <t>Heponiemi, Tarja; Jormanainen, Vesa; Leemann, Lars; Manderbacka, Kristiina; Aalto, Anna-Mari; Hypponen, Hannele</t>
  </si>
  <si>
    <t>Brecha digital en los beneficios percibidos de los servicios de salud y bienestar social en línea: estudio transversal nacional</t>
  </si>
  <si>
    <t xml:space="preserve">Antecedentes: El número de servicios de atención sanitaria en línea está aumentando rápidamente en los países desarrollados. Se espera que los usuarios asuman un papel más activo y capacitado en el cuidado de su salud y la prevención de enfermedades. Esto induce riesgos de que los usuarios (especialmente aquellos que más necesitan los servicios) abandonen los servicios digitales, lo que resulta en una brecha digital o exclusión. Para garantizar un uso amplio e igualitario de los servicios en línea, todos los usuarios deben experimentarlos como beneficiosos. 
Objetivo: Este estudio tuvo como objetivo examinar las asociaciones de (1) demografía (edad, género y grado de urbanización), (2) salud autoevaluada, (3) posición socioeconómica (educación, dificultades financieras experimentadas, posición en el mercado laboral y vivir solo), (4) participación social (votación, satisfacción con las relaciones y mantenerse en contacto con amigos y familiares) y (5) acceso, habilidades y grado de uso de las tecnologías de la información y la comunicación (TIC) con los beneficios percibidos de la atención sanitaria en línea y los servicios de bienestar social. Las asociaciones se examinaron por separado para los beneficios percibidos de salud, económicos y de colaboración. 
Métodos: Utilizamos una muestra aleatoria grande representativa de la población finlandesa que incluía 4495 encuestados (56,77% mujeres) de edades comprendidas entre 20 y 97 años. Se utilizaron análisis de covarianza para examinar las asociaciones de variables independientes con los beneficios percibidos. Resultados: El acceso a servicios en línea, las habilidades en TIC y el grado de uso se asociaron con todos los beneficios examinados de los servicios en línea. Las habilidades en TIC parecieron ser el factor más importante. La mala salud autoevaluada también se asoció consistentemente con niveles más bajos de beneficios percibidos. De manera similar, aquellos que se mantenían en contacto con sus amigos y familiares al menos una vez a la semana percibían los servicios en línea con mayor frecuencia como beneficiosos en todas las dimensiones examinadas. Aquellos que habían experimentado dificultades financieras percibieron menos beneficios económicos y de salud que otros. Aquellos que estaban satisfechos con sus relaciones informaron niveles más altos de beneficios de salud y colaboración en comparación con sus contrapartes. También la edad, la educación y el grado de urbanización tuvieron algunas asociaciones estadísticamente significativas con los beneficios, pero parecieron explicarse al menos en parte por las diferencias en el acceso, las habilidades y el grado de uso de los servicios en línea. Conclusiones: Según nuestros resultados, la prestación de servicios de atención médica en línea tiene el potencial de reforzar las desigualdades sociales y de salud existentes. Nuestros hallazgos sugieren que el acceso a los servicios en línea, las habilidades para usarlos y el grado de uso juegan un papel crucial en la percepción de estos como beneficiosos. Además, existe un riesgo de exclusión digital entre quienes están en desventaja socioeconómica, tienen mala salud o están socialmente aislados. En tiempos en que los servicios sociales y de salud se ofrecen cada vez más en línea, esta brecha digital puede predisponer a las personas con grandes necesidades de servicios a la exclusión de ellos.
</t>
  </si>
  <si>
    <t>JOURNAL OF MEDICAL INTERNET RESEARCH</t>
  </si>
  <si>
    <t>Jormanainen, Vesa/HPB-5703-2023</t>
  </si>
  <si>
    <t>Heponiemi, Tarja/0000-0001-8540-049X; Leemann, Lars/0000-0003-3268-5780; Jormanainen, Vesa/0000-0002-1906-8043; Manderbacka, Kristiina/0000-0003-3668-5382</t>
  </si>
  <si>
    <t>1438-8871</t>
  </si>
  <si>
    <t>JUL 7</t>
  </si>
  <si>
    <t>Hjelm, K; Hedlund, L</t>
  </si>
  <si>
    <t>Hjelm, Katarina; Hedlund, Lena</t>
  </si>
  <si>
    <t>Internet-of-Things (IoT) in healthcare and social services - experiences of a sensor system for notifications of deviant behaviours in the home from the users' perspective</t>
  </si>
  <si>
    <t>Internet de las cosas (IoT) en la atención sanitaria y los servicios sociales: experiencias de un sistema de sensores para la notificación de conductas anómalas en el hogar desde la perspectiva de los usuarios</t>
  </si>
  <si>
    <t>Studies on use of IT in residential care are limited; thus, there is a need for investigations to understand both older people's and nursing staff's perspectives on experiences of new technology. 'Smart homes' provide home automation solutions, making life easier for those residing there. The aim was to explore, from the users' perspective, experiences of a sensor system installed in the home. The sensors are meant to provide notifications of deviations in behaviours or routines by the resident, requiring healthcare staff or relatives to do a supervisory visit. The sensor notification system made the users feel secure by being monitored, having control over the situation, and allowing them to become more independent in their daily lives; furthermore, they emphasised the importance of having well-functioning systems. Further development of the technology and use, in co-creation with the users, is needed. Careful preparation in installing/starting the system and repeated information about its aim are needed.</t>
  </si>
  <si>
    <t>Los estudios sobre el uso de las TIC en los centros de atención residencial son limitados, por lo que es necesario realizar investigaciones para comprender las perspectivas de las personas mayores y del personal de enfermería sobre las experiencias con las nuevas tecnologías. Las "casas inteligentes" ofrecen soluciones de automatización del hogar que facilitan la vida a quienes residen en ellas. El objetivo era explorar, desde la perspectiva de los usuarios, las experiencias de un sistema de sensores instalado en el hogar. Los sensores están destinados a proporcionar notificaciones de desviaciones en los comportamientos o rutinas del residente, lo que requiere que el personal sanitario o los familiares realicen una visita de supervisión. El sistema de notificación de sensores hizo que los usuarios se sintieran seguros al ser monitoreados, tener control sobre la situación y permitirles ser más independientes en su vida diaria; además, enfatizaron la importancia de tener sistemas que funcionen bien. Es necesario un mayor desarrollo de la tecnología y su uso, en co-creación con los usuarios. Se necesita una preparación cuidadosa en la instalación/puesta en marcha del sistema e información repetida sobre su objetivo.</t>
  </si>
  <si>
    <t>10.1177/14604582221075562</t>
  </si>
  <si>
    <t>HEALTH INFORMATICS JOURNAL</t>
  </si>
  <si>
    <t>Hjelm, Katarina/0000-0002-9096-9119</t>
  </si>
  <si>
    <t>1460-4582</t>
  </si>
  <si>
    <t>1741-2811</t>
  </si>
  <si>
    <t>JAN</t>
  </si>
  <si>
    <t>Washburn, M; Parrish, DE; Bordnick, PS</t>
  </si>
  <si>
    <t>Washburn, Micki; Parrish, Danielle E.; Bordnick, Patrick S.</t>
  </si>
  <si>
    <t>Simulaciones virtuales de pacientes para una evaluación breve de trastornos de salud mental en entornos de atención integrada</t>
  </si>
  <si>
    <t>This mixed-methods pilot investigation evaluated the use of virtual patient simulations for increasing self-efficacy and diagnostic accuracy for common behavioral health concerns within an integrated care setting. A two-by-three factorial design was employed to evaluate three different simulated training conditions with a sample of 22 Masters level behavioral health students. Results support engagement in virtual patient simulation training to increase students' self-efficacy in brief clinical assessment, and support the use of virtual patient simulations to improve diagnostic accuracy. Results further indicate that virtual patient simulations have sufficient levels of usability and acceptability as a tool for developing brief clinical interviewing skills, and that participants found this method of instruction to be a valuable adjunct to traditional classroom or field based training. Future directions and next steps for the integration of technology enhanced simulations in clinical social services education are explored.</t>
  </si>
  <si>
    <t>Esta investigación piloto de métodos mixtos evaluó el uso de simulaciones de pacientes virtuales para aumentar la autoeficacia y la precisión diagnóstica de problemas comunes de salud conductual dentro de un entorno de atención integrada. Se empleó un diseño factorial de dos por tres para evaluar tres condiciones de entrenamiento simuladas diferentes con una muestra de 22 estudiantes de salud conductual de nivel de maestría. Los resultados respaldan la participación en el entrenamiento con simulación de pacientes virtuales para aumentar la autoeficacia de los estudiantes en la evaluación clínica breve y respaldan el uso de simulaciones de pacientes virtuales para mejorar la precisión diagnóstica. Los resultados indican además que las simulaciones de pacientes virtuales tienen niveles suficientes de usabilidad y aceptabilidad como herramienta para desarrollar habilidades de entrevistas clínicas breves y que los participantes encontraron que este método de instrucción era un complemento valioso para la capacitación tradicional en el aula o en el campo. Se exploran las direcciones futuras y los próximos pasos para la integración de simulaciones mejoradas por tecnología en la educación de servicios sociales clínicos.</t>
  </si>
  <si>
    <t>SOCIAL WORK IN MENTAL HEALTH</t>
  </si>
  <si>
    <t>Parrish, Danielle/AAF-8711-2019</t>
  </si>
  <si>
    <t>Parrish, Danielle/0000-0002-2448-5343; Washburn, Micki/0000-0003-1486-2501</t>
  </si>
  <si>
    <t>1533-2993</t>
  </si>
  <si>
    <t>Choroszewicz, M; Alastalo, M</t>
  </si>
  <si>
    <t>Choroszewicz, Marta; Alastalo, Marja</t>
  </si>
  <si>
    <t>Organisational and professional hierarchies in a data management system: public-private collaborative building of public healthcare and social services in Finland</t>
  </si>
  <si>
    <t>Jerarquías organizativas y profesionales en un sistema de gestión de datos: construcción colaborativa público-privada de servicios sociales y de salud públicos en Finlandia</t>
  </si>
  <si>
    <t>Nordic countries are considered international leaders in producing combinable data on their citizens' encounters with public institutions, as well as the digitalisation of public services. Public-sector professionals increasingly collaborate with private IT companies in developing data analytics products for cost saving and cost-efficiency. This article presents the results of a two-year ethnographic study of a collaboration between the Knowledge Team of a public-sector organisation and a private-sector IT company for developing and maintaining a data management system in one Finnish regional healthcare and social service organisation. The data management system is defined as a data analytics product that provides management with information about clinical and financial aspects of organisation management. We combine perspectives of science and technology studies and the sociology of professions to situate our research on the data management system as a boundary object within the broader context of professional work. Via our theoretical framework, we examine the negotiation process through which the data management system becomes a boundary object in practice. This process includes not only the accommodation of diverse epistemic cultures but also organisational and professional hierarchies that empower some experts to shape the data management system towards their visions and interests. This article applies the 'boundary object' concept to elucidate structural power differentials in public-private partnerships and multi-professional collaborations.</t>
  </si>
  <si>
    <t>Los países nórdicos son considerados líderes internacionales en la producción de datos combinables sobre los encuentros de sus ciudadanos con las instituciones públicas, así como en la digitalización de los servicios públicos. Los profesionales del sector público colaboran cada vez más con empresas de TI privadas en el desarrollo de productos de análisis de datos para ahorrar costes y lograr una mayor rentabilidad. Este artículo presenta los resultados de un estudio etnográfico de dos años de una colaboración entre el equipo de conocimiento de una organización del sector público y una empresa de TI del sector privado para desarrollar y mantener un sistema de gestión de datos en una organización regional finlandesa de atención sanitaria y servicios sociales. El sistema de gestión de datos se define como un producto de análisis de datos que proporciona a la dirección información sobre los aspectos clínicos y financieros de la gestión de la organización. Combinamos las perspectivas de los estudios de ciencia y tecnología y la sociología de las profesiones para situar nuestra investigación sobre el sistema de gestión de datos como un objeto límite dentro del contexto más amplio del trabajo profesional. A través de nuestro marco teórico, examinamos el proceso de negociación a través del cual el sistema de gestión de datos se convierte en un objeto límite en la práctica. Este proceso incluye no solo la adaptación de diversas culturas epistémicas, sino también jerarquías organizacionales y profesionales que empoderan a algunos expertos para dar forma al sistema de gestión de datos según sus visiones e intereses. Este artículo aplica el concepto de "objeto límite" para dilucidar las diferencias de poder estructurales en las asociaciones público-privadas y las colaboraciones multiprofesionales.</t>
  </si>
  <si>
    <t>INFORMATION COMMUNICATION &amp; SOCIETY</t>
  </si>
  <si>
    <t>Choroszewicz, Marta/0000-0001-7564-6437; Alastalo, Marja/0000-0002-4133-7393</t>
  </si>
  <si>
    <t>1468-4462</t>
  </si>
  <si>
    <t>van Toorn, G; Scully, JL</t>
  </si>
  <si>
    <t>van Toorn, Georgia; Scully, Jackie Leach</t>
  </si>
  <si>
    <t>Unveiling algorithmic power: exploring the impact of automated systems on disabled people's engagement with social services</t>
  </si>
  <si>
    <t>Descubriendo el poder de los algoritmos: explorando el impacto de los sistemas automatizados en la interacción de las personas con discapacidad con los servicios sociales</t>
  </si>
  <si>
    <t>Points of InterestComputer-based tools, or algorithms, are increasingly being used to assess who is eligible for public disability programs.This research investigates disabled people's concerns about the use of these tools. It uses a case study from Australia, where algorithmic assessments were recently proposed and trialled by the government.Concerns about technology's impact on resource allocation in disability support regimes include insensitivity to individual lived realities and reduction of disability to a score of bodily functionality.To avoid harm to disabled people, the research recommends an approach to assessment that better addresses contextual factors and lived experiences of disability. This article examines the impact of algorithmic systems on disabled people's interactions with social services, focusing on a case study of algorithmic decision-making in Australia's National Disability Insurance Scheme (NDIS). Through interviews and document analysis, we explore future visions and concerns related to increased automation in NDIS planning and eligibility determinations. We show that while individuals may not fully comprehend the inner workings of algorithmic systems, they develop their own understandings and judgments, shedding light on how power operates through the datafication of disability. The article highlights the significance of addressing epistemic justice concerns, urging a reevaluation of dominant modes of understanding and assessing disability through algorithmic categorisation, while advocating for more nuanced approaches that acknowledge disability's embeddedness in social relations. The findings have implications for the future use of algorithmic decision-making in the NDIS and disability welfare provision more broadly.</t>
  </si>
  <si>
    <t xml:space="preserve">Puntos de interésLas herramientas informáticas, o algoritmos, se utilizan cada vez más para evaluar quién es elegible para los programas públicos de discapacidad. Esta investigación investiga las preocupaciones de las personas discapacitadas sobre el uso de estas herramientas. Utiliza un estudio de caso de Australia, donde el gobierno propuso y puso a prueba recientemente evaluaciones algorítmicas. Las preocupaciones sobre el impacto de la tecnología en la asignación de recursos en los regímenes de apoyo a la discapacidad incluyen la insensibilidad a las realidades vividas individualmente y la reducción de la discapacidad a una puntuación de funcionalidad corporal. Para evitar daños a las personas discapacitadas, la investigación recomienda un enfoque de evaluación que aborde mejor los factores contextuales y las experiencias vividas de discapacidad. 
Este artículo examina el impacto de los sistemas algorítmicos en las interacciones de las personas discapacitadas con los servicios sociales, centrándose en un estudio de caso de toma de decisiones algorítmica en el Plan Nacional de Seguro por Discapacidad (NDIS) de Australia. A través de entrevistas y análisis de documentos, exploramos las visiones futuras y las preocupaciones relacionadas con una mayor automatización en la planificación del NDIS y las determinaciones de elegibilidad. Demostramos que, si bien las personas pueden no comprender completamente el funcionamiento interno de los sistemas algorítmicos, desarrollan sus propios entendimientos y juicios, lo que arroja luz sobre cómo opera el poder a través de la datificación de la discapacidad. El artículo destaca la importancia de abordar las preocupaciones de justicia epistémica, instando a una reevaluación de los modos dominantes de comprensión y evaluación de la discapacidad a través de la categorización algorítmica, al tiempo que aboga por enfoques más matizados que reconozcan la inserción de la discapacidad en las relaciones sociales. Los hallazgos tienen implicaciones para el uso futuro de la toma de decisiones algorítmica en el NDIS y la provisión de asistencia social para discapacitados en general.
</t>
  </si>
  <si>
    <t>10.1080/09687599.2023.2233684</t>
  </si>
  <si>
    <t>DISABILITY &amp; SOCIETY</t>
  </si>
  <si>
    <t>Scully, Jackie Leach/0000-0002-7637-1225; VAN TOORN, GEORGIA/0000-0002-6660-8479</t>
  </si>
  <si>
    <t>1360-0508</t>
  </si>
  <si>
    <t>NOV 1</t>
  </si>
  <si>
    <t>Surkan, PJ; Puglisi, LB; Butler, K; Elmi, N; Zachary, WW</t>
  </si>
  <si>
    <t>Surkan, Pamela J.; Puglisi, Lisa B.; Butler, Karim; Elmi, Nika; Zachary, Wayne W.</t>
  </si>
  <si>
    <t>A roadmap for cardiovascular care after release from incarceration: uses of a smartphone application</t>
  </si>
  <si>
    <t>Una hoja de ruta para la atención cardiovascular tras la liberación de la prisión: usos de una aplicación para teléfonos inteligentes</t>
  </si>
  <si>
    <t>Objective: Cardiovascular disease (CVD) and its risk factors disproportionately affect people returning from incarceration. These individuals face multiple barriers to obtaining care, which can impact CVD and risk factor management and may be mitigated through use of a smartphone application (app). Therefore, we explored the CVD-related needs of people released from incarceration and which app features would support these needs. Materials and Methods: In 2019, we collected qualitative data through 7 focus groups with 76 returning citizens and 19 key informants through interviews and small group discussions in Baltimore, Maryland. Verbal data were audio-recorded, transcribed, and analyzed using inductive thematic coding with N-Vivo qualitative software. Results: Returning citizens face multiple barriers when trying to engage in care and services related to cardiovascular health, including around medications and health insurance. Some major challenges were identifying trusted social services and making cardiovascular health a priority. Findings suggested that CVD risk factors could be more effectively addressed in combination with attending to other pressing needs related to employment, housing, behavioral health, and building trust. Participants suggested that a smartphone app would be most useful if it broadly addressed these issues by linking returning citizens to social services, including recommendations from peers, and facilitating access to healthcare. Discussion: Returning citizens need broad support for societal reintegration. Addressing social issues would allow them to focus on cardiovascular health. Conclusion: Given the challenges experienced after release from incarceration, an app focused on social and health-access issues may help returning citizens meet their CVD needs.</t>
  </si>
  <si>
    <t>10.1093/jamia/ocab079</t>
  </si>
  <si>
    <t>JOURNAL OF THE AMERICAN MEDICAL INFORMATICS ASSOCIATION</t>
  </si>
  <si>
    <t>Surkan, Pamela/0000-0002-0334-5931; Elmi, Nika/0000-0002-3715-1238</t>
  </si>
  <si>
    <t>1067-5027</t>
  </si>
  <si>
    <t>1527-974X</t>
  </si>
  <si>
    <t>SEP</t>
  </si>
  <si>
    <t>Chen, SCI; Hu, RD; McAdam, R</t>
  </si>
  <si>
    <t>Chen, Sonia Chien-, I; Hu, Ridong; McAdam, Rodney</t>
  </si>
  <si>
    <t>Smart, Remote, and Targeted Health Care Facilitation Through Connected Health: Qualitative Study</t>
  </si>
  <si>
    <t>Facilitación de la atención sanitaria inteligente, remota y específica mediante la salud conectada: estudio cualitativo</t>
  </si>
  <si>
    <t>Background: Societies around the world are aging. Widespread aging creates problems for social services and health care practices. In this light, research on connected health (CH) is becoming essential. CH refers to a variety of technological measures that allow health care to be provided remotely with the aim of increasing efficiency, cost-effectiveness, and satisfaction on the part of health care recipients. CH is reshaping health care's direction to be more proactive, more preventive, and more precisely targeted and, thus, more effective. CH has been demonstrated to have great value in managing and preventing chronic diseases, which create huge burdens on health care and social services. In short, CH provides promising solutions to diseases and social challenges associated with aging populations. However, there are many barriers that need to be overcome before CH can be successfully and widely implemented. Objective: The research question of this study is as follows: How can CH facilitate smart, remote, and targeted health care? The objective is to identify how health care can be managed in more comprehensive ways, such as by providing timely, flexible, accessible, and personalized services to preserve continuity and offer high-quality seamless health care. Methods: A qualitative approach was used based on 60 multistage, semistructured stakeholder interviews. Results: The results can be divided into two functions of CH: ecosystem and platform. On the one hand, the interviews enabled the authors to develop a stakeholder classification and interaction diagram. These stakeholders interacted sequentially to provide technology-based content to end users. On the other hand, interviewees reflected on how CH serves as a platform to address remote monitoring and patient self-management. In the Discussion section, three innovation strategies are discussed to reflect the manner in which CH promotes smart, timely, and precise health care. Conclusions: This study indicates that it is essential to continually revise CH business models, given the ongoing and rapid changes in technology across groups of CH stakeholders. We also found that global trends toward smart, timely, and precise health care shape what individuals expect from products and services, providing firms with unique opportunities for growth.</t>
  </si>
  <si>
    <t xml:space="preserve">Antecedentes: Las sociedades de todo el mundo están envejeciendo. El envejecimiento generalizado crea problemas para los servicios sociales y las prácticas de atención de la salud. En este sentido, la investigación sobre la salud conectada (HC) se está volviendo esencial. La HC se refiere a una variedad de medidas tecnológicas que permiten que la atención médica se brinde de forma remota con el objetivo de aumentar la eficiencia, la rentabilidad y la satisfacción por parte de los destinatarios de la atención médica. La HC está reconfigurando la dirección de la atención médica para que sea más proactiva, más preventiva y más dirigida y, por lo tanto, más efectiva. Se ha demostrado que la HC tiene un gran valor en el manejo y la prevención de enfermedades crónicas, que crean enormes cargas en la atención médica y los servicios sociales. En resumen, la HC proporciona soluciones prometedoras a las enfermedades y los desafíos sociales asociados con el envejecimiento de las poblaciones. Sin embargo, hay muchas barreras que deben superarse antes de que la HC pueda implementarse con éxito y de manera amplia. 
Objetivo: La pregunta de investigación de este estudio es la siguiente: ¿Cómo puede la HC facilitar una atención médica inteligente, remota y dirigida? El objetivo es identificar cómo se puede gestionar la atención sanitaria de formas más integrales, como por ejemplo proporcionando servicios oportunos, flexibles, accesibles y personalizados para preservar la continuidad y ofrecer una atención sanitaria de alta calidad y sin fisuras. Métodos: Se utilizó un enfoque cualitativo basado en 60 entrevistas semiestructuradas en varias etapas con las partes interesadas. Resultados: Los resultados se pueden dividir en dos funciones de la CH: ecosistema y plataforma. Por un lado, las entrevistas permitieron a los autores desarrollar un diagrama de clasificación e interacción de las partes interesadas. Estas partes interesadas interactuaron secuencialmente para proporcionar contenido basado en tecnología a los usuarios finales. Por otro lado, los entrevistados reflexionaron sobre cómo la CH sirve como plataforma para abordar la monitorización remota y la autogestión del paciente. En la sección de Discusión, se discuten tres estrategias de innovación para reflejar la forma en que la CH promueve una atención sanitaria inteligente, oportuna y precisa. 
Conclusiones: Este estudio indica que es esencial revisar continuamente los modelos de negocio de la CH, dados los cambios continuos y rápidos en la tecnología en todos los grupos de partes interesadas de la CH. También descubrimos que las tendencias globales hacia una atención médica inteligente, oportuna y precisa moldean lo que las personas esperan de los productos y servicios, brindando a las empresas oportunidades únicas de crecimiento.
</t>
  </si>
  <si>
    <t>10.2196/14201</t>
  </si>
  <si>
    <t>McAdam, Rodney/Q-5586-2016; chen, sonia/P-8260-2018</t>
  </si>
  <si>
    <t>Chen, Sonia/0000-0002-6296-4943; McAdam, Rodney/0000-0001-5503-3385</t>
  </si>
  <si>
    <t>APR 28</t>
  </si>
  <si>
    <t>Huang, H</t>
  </si>
  <si>
    <t>Huang, Hao</t>
  </si>
  <si>
    <t>Technology-Driven Financial Risk Management: Exploring the Benefits of Machine Learning for Non-Profit Organizations</t>
  </si>
  <si>
    <t>Gestión de riesgos financieros impulsada por la tecnología: exploración de los beneficios del aprendizaje automático para las organizaciones sin fines de lucro</t>
  </si>
  <si>
    <t>This study explores how machine learning can optimize financial risk management for non-profit organizations by evaluating various algorithms aimed at mitigating loan default risks. The findings indicate that ensemble learning models, such as random forest and LightGBM, significantly improve prediction accuracy, thereby enabling non-profits to better manage financial risk. In the context of the 2008 subprime mortgage crisis, which underscored the volatility of financial markets, this research assesses a range of risks-credit, operational, liquidity, and market risks-while exploring both traditional machine learning and advanced ensemble techniques, with a particular focus on stacking fusion to enhance model performance. Emphasizing the importance of privacy and adaptive methods, this study advocates for interdisciplinary approaches to overcome limitations such as stress testing, data analysis rule formulation, and regulatory collaboration. The research underscores machine learning's crucial role in financial risk control and calls on regulatory authorities to reassess existing frameworks to accommodate evolving risks. Additionally, it highlights the need for accurate data type identification and the potential for machine learning to strengthen financial risk management amid uncertainty, promoting interdisciplinary efforts that address broader issues like environmental sustainability and economic development.</t>
  </si>
  <si>
    <t>Este estudio explora cómo el aprendizaje automático puede optimizar la gestión de riesgos financieros para organizaciones sin fines de lucro mediante la evaluación de varios algoritmos destinados a mitigar los riesgos de impago de préstamos. Los hallazgos indican que los modelos de aprendizaje por conjuntos, como el bosque aleatorio y LightGBM, mejoran significativamente la precisión de las predicciones, lo que permite a las organizaciones sin fines de lucro gestionar mejor el riesgo financiero. En el contexto de la crisis de las hipotecas de alto riesgo de 2008, que subrayó la volatilidad de los mercados financieros, esta investigación evalúa una variedad de riesgos (riesgos crediticios, operativos, de liquidez y de mercado) al tiempo que explora tanto el aprendizaje automático tradicional como las técnicas avanzadas de conjunto, con un enfoque particular en la fusión de apilamiento para mejorar el rendimiento del modelo. Al enfatizar la importancia de la privacidad y los métodos adaptativos, este estudio aboga por enfoques interdisciplinarios para superar limitaciones como las pruebas de estrés, la formulación de reglas de análisis de datos y la colaboración regulatoria. La investigación subraya el papel crucial del aprendizaje automático en el control del riesgo financiero y llama a las autoridades regulatorias a reevaluar los marcos existentes para adaptarse a los riesgos en evolución. Además, destaca la necesidad de una identificación precisa del tipo de datos y el potencial del aprendizaje automático para fortalecer la gestión del riesgo financiero en medio de la incertidumbre, promoviendo esfuerzos interdisciplinarios que aborden cuestiones más amplias como la sostenibilidad ambiental y el desarrollo económico.</t>
  </si>
  <si>
    <t>10.3390/systems12100416</t>
  </si>
  <si>
    <t>SYSTEMS</t>
  </si>
  <si>
    <t>2079-8954</t>
  </si>
  <si>
    <t>OCT</t>
  </si>
  <si>
    <t>Grol, S; Molleman, G; van Heumen, N; van den Muijsenbergh, M; Scherpbier-de Haan, N; Schers, H</t>
  </si>
  <si>
    <t>Grol, Sietske; Molleman, Gerard; van Heumen, Nanne; van den Muijsenbergh, Maria; Scherpbier-de Haan, Nynke; Schers, Henk</t>
  </si>
  <si>
    <t>La opinión de los médicos generales sobre la influencia de las reformas de la atención a largo plazo en la atención integrada a las personas mayores en los Países Bajos: un estudio de entrevistas cualitativas</t>
  </si>
  <si>
    <t>This study explores the long-term care (LTC) reform in the Netherlands and its relation to the day-to-day integrated care for frail elderly people, from the perspective of general practitioners (GPs). We assessed GP perspectives regarding which elements of the LTC reform have promoted and hindered the provision of person-centred, integrated care for elderly people in the Netherlands. We performed case studies conducted by semi-structured interviews, using the Healthy Alliances (HALL) framework as a framework for thematic analysis. GPs reported that the ideals of the LTC reform (self-reliance) were largely achievable and listed a number of positive effects, including increased healthcare professional engagement and the improved integration of the medical and social domains through the close involvement of social support teams. The reported negative implications were a lack of co-ordination in the implementation of the reforms by the municipality, insufficient funding for multidisciplinary team meetings and the reinforced fragmentation of home care. In particular, the implementation of the system reforms took place with little regard for the local context. We suggest that the implementation of national care reforms should be aligned with factors operating at the micro level and make the following recommendations: use one central location for primary health and social services, integrate regional ICT structures to improve the exchange of patient information, and reduce fragmentation in home care. (c) 2021 The Author(s). Published by Elsevier B.V. This is an open access article under the CC BY license ( http://creativecommons.org/licenses/by/4.0/ )</t>
  </si>
  <si>
    <t>Este estudio explora la reforma de los cuidados a largo plazo (LTC) en los Países Bajos y su relación con la atención integrada diaria para personas mayores frágiles, desde la perspectiva de los médicos generales (MG). Evaluamos las perspectivas de los MG con respecto a qué elementos de la reforma de los LTC han promovido y obstaculizado la prestación de cuidados integrados y centrados en la persona para personas mayores en los Países Bajos. Realizamos estudios de casos realizados mediante entrevistas semiestructuradas, utilizando el marco Healthy Alliances (HALL) como marco para el análisis temático. Los MG informaron que los ideales de la reforma de los LTC (autosuficiencia) eran en gran medida alcanzables y enumeraron una serie de efectos positivos, incluido el aumento de la participación de los profesionales de la salud y la mejora de la integración de los dominios médico y social a través de la estrecha participación de los equipos de apoyo social. Las implicaciones negativas notificadas fueron la falta de coordinación en la implementación de las reformas por parte del municipio, la financiación insuficiente para las reuniones de equipos multidisciplinarios y la fragmentación reforzada de la atención domiciliaria. En particular, la implementación de las reformas del sistema se llevó a cabo con poca consideración por el contexto local. Sugerimos que la implementación de las reformas nacionales de atención se alinee con los factores que operan a nivel micro y hacemos las siguientes recomendaciones: utilizar una ubicación central para los servicios sociales y de salud primarios, integrar las estructuras regionales de TIC para mejorar el intercambio de información de los pacientes y reducir la fragmentación en la atención domiciliaria</t>
  </si>
  <si>
    <t>HEALTH POLICY</t>
  </si>
  <si>
    <t>van den Muijsenbergh, M.E.T.C./L-4534-2015; Heumen, Nanne/LEM-7017-2024; Schers, H.J./L-4631-2015; Grol, S.M./L-4337-2015</t>
  </si>
  <si>
    <t>Schers, Henk/0000-0002-9362-9451; Grol, Sietske/0000-0002-9917-6932</t>
  </si>
  <si>
    <t>1872-6054</t>
  </si>
  <si>
    <t>JUL</t>
  </si>
  <si>
    <t>Woosley, RL; Simmons, J; Sefilyan, EM; Atkins, S; Black, K; Read, WA</t>
  </si>
  <si>
    <t>Woosley, Raymond L.; Simmons, June; Sefilyan, Ester M.; Atkins, Sandy; Black, Kristin; Read, William A.</t>
  </si>
  <si>
    <t>Linking Technology to Address the Social and Medical Determinants of Health for Safe Medicines Use</t>
  </si>
  <si>
    <t>Vinculación de la tecnología para abordar los determinantes sociales y médicos de la salud y lograr un uso seguro de los medicamentos</t>
  </si>
  <si>
    <t>Objectives Both social and medical factors can negatively affect health outcomes, especially in vulnerable populations. To address these 2 types of factors in a postdischarge population, 2 nonprofit organizations collaborated to combine their novel decision support programs and address the question: Could combined programs have greater potential for improved health outcomes? Methods HomeMeds, a social health program in which trained social services staff make home visits to vulnerable clients, was combined with MedSafety Scan, a medical health, clinical decision support tool. Data captured in the home visits were entered into the HomeMeds and MedSafety Scan programs to detect those patients at the greatest risk of adverse health outcomes because of medications. Results Patients (n = 108; mean age, 77 years; multiple comorbidities and LACE+ (length of stay, acuity, comorbidities, emergency department visits [hospital index]; score &gt;29) received a postdischarge home visit by trained social services staff. The number of drugs reported as being taken was 10.4 +/- 5.1 (range, 1-26), which was less than prescribed at discharge in 62% of patients (range, 1-8). Both programs detected a serious risk of medication-induced harm, mostly from different causes such as drug-drug interactions or for use not recommended in the elderly. Conclusions Combined analysis of data from 2 novel decision support programs yielded complementary findings that together address both medical and social determinants of health. These have the potential to reduce medication-induced harm, costly rehospitalization, and/or emergency department visits and support the further evaluation of this combined approach in other vulnerable populations such as the seriously mentally ill, frail, those confined to home, opioid dependent, or otherwise impaired.</t>
  </si>
  <si>
    <t>Objetivos Tanto los factores sociales como los médicos pueden afectar negativamente los resultados de salud, especialmente en poblaciones vulnerables. Para abordar estos 2 tipos de factores en una población post-alta, 2 organizaciones sin fines de lucro colaboraron para combinar sus nuevos programas de apoyo a la toma de decisiones y abordar la pregunta: ¿podrían los programas combinados tener un mayor potencial para mejorar los resultados de salud? Métodos HomeMeds, un programa de salud social en el que personal de servicios sociales capacitado realiza visitas domiciliarias a clientes vulnerables, se combinó con MedSafety Scan, una herramienta de apoyo a la toma de decisiones clínicas y de salud médica. Los datos capturados en las visitas domiciliarias se ingresaron en los programas HomeMeds y MedSafety Scan para detectar a los pacientes con mayor riesgo de resultados de salud adversos debido a los medicamentos. Resultados Los pacientes (n = 108; edad media, 77 años; comorbilidades múltiples y LACE+ (duración de la estancia, agudeza, comorbilidades, visitas al departamento de urgencias [índice hospitalario]; puntuación &gt;29) recibieron una visita domiciliaria posterior al alta por parte de personal de servicios sociales capacitado. El número de medicamentos notificados como consumidos fue de 10,4 +/- 5,1 (rango, 1-26), que fue menos que lo prescrito en el momento del alta en el 62% de los pacientes (rango, 1-8). Ambos programas detectaron un riesgo grave de daño inducido por medicamentos, principalmente por diferentes causas, como interacciones farmacológicas o por uso no recomendado en ancianos. Conclusiones El análisis combinado de datos de 2 nuevos programas de apoyo a la toma de decisiones arrojó hallazgos complementarios que juntos abordan determinantes médicos y sociales de la salud. Estos tienen el potencial de reducir el daño inducido por medicamentos, la rehospitalización costosa y/o las visitas al departamento de urgencias y respaldan la evaluación adicional de este enfoque combinado en otras poblaciones vulnerables, como los enfermos mentales graves, los frágiles, los confinados en el hogar, los dependientes de opiáceos o los discapacitados de otra manera.</t>
  </si>
  <si>
    <t>10.1097/PTS.0000000000000876</t>
  </si>
  <si>
    <t>JOURNAL OF PATIENT SAFETY</t>
  </si>
  <si>
    <t>Woosley, Raymond/AAE-4874-2020</t>
  </si>
  <si>
    <t>Woosley, Raymond L./0000-0002-2588-328X</t>
  </si>
  <si>
    <t>1549-8417</t>
  </si>
  <si>
    <t>1549-8425</t>
  </si>
  <si>
    <t>MAR</t>
  </si>
  <si>
    <t>Germundsson, N; Stranz, H</t>
  </si>
  <si>
    <t>Germundsson, Nora; Stranz, Hugo</t>
  </si>
  <si>
    <t>Many European countries employ Robotic Process Automation (RPA) in the administration of public benefits. However, there is limited understanding of how RPA is applied at the client level. This article investigates the utilization and impact of RPA use on social assistance (SA) distribution in Sweden, drawing on a sample of 800 SA applications in four Swedish municipalities. The results show that RPA use correlates with applicants' country of birth, age and duration of SA receipt. Additionally, RPA implementation coincides with less generous decisions, disproportionately affecting financially vulnerable groups. Rather than a correlation between generosity and the technology itself, the results suggest a conflict between the reorganisation of SA administration during RPA implementation and the principle of individualized judgments inherent in SA casework. Hence, public organisations are encouraged to ensure that their adoption of RPA neither exacerbates unequal access to services nor compromises professional discretion in favour of efficiency-driven measures.</t>
  </si>
  <si>
    <t>Muchos países europeos emplean la automatización robótica de procesos (RPA, por sus siglas en inglés) en la administración de beneficios públicos. Sin embargo, existe una comprensión limitada de cómo se aplica la RPA a nivel del cliente. Este artículo investiga la utilización y el impacto del uso de la RPA en la distribución de asistencia social (AS) en Suecia, basándose en una muestra de 800 solicitudes de AS en cuatro municipios suecos. Los resultados muestran que el uso de la RPA se correlaciona con el país de nacimiento, la edad y la duración de la recepción de la AS de los solicitantes. Además, la implementación de la RPA coincide con decisiones menos generosas, lo que afecta desproporcionadamente a los grupos financieramente vulnerables. En lugar de una correlación entre la generosidad y la tecnología en sí, los resultados sugieren un conflicto entre la reorganización de la administración de la AS durante la implementación de la RPA y el principio de juicios individualizados inherentes a los casos de AS. Por lo tanto, se alienta a las organizaciones públicas a garantizar que su adopción de la RPA no exacerbe el acceso desigual a los servicios ni comprometa la discreción profesional en favor de medidas impulsadas por la eficiencia.</t>
  </si>
  <si>
    <t>INTERNATIONAL JOURNAL OF SOCIAL WELFARE</t>
  </si>
  <si>
    <t>Germundsson, Nora/0000-0003-2003-8447</t>
  </si>
  <si>
    <t>1468-2397</t>
  </si>
  <si>
    <t>Wang, Q; Li, J; Zhou, XC</t>
  </si>
  <si>
    <t>Wang, Qi; Li, Jia; Zhou, Xiaochen</t>
  </si>
  <si>
    <t>Chinese Social Work Students' Attitudes toward Online Social Work Services: A Q Methodology Study</t>
  </si>
  <si>
    <t>Actitudes de los estudiantes de trabajo social chinos hacia los servicios de trabajo social en línea: estudio de la metodología AQ</t>
  </si>
  <si>
    <t>During the COVID-19 pandemic in China, the emergence of online social work services has garnered the attention of scholars, particularly as social work students are the future practitioners who will be responsible for delivering these services. This Q methodology study aimed to explore the perceptions and attitudes of 39 Master of Social Work (MSW) students (76.92% female, 23.08% male, Age(mean) = 22.14, SD = 0.48) from Shanghai, China, towards online social work service delivery. Participants were asked to respond to 73 Q statements. Three distinct viewpoints emerged from the factor analysis. Viewpoint One is optimistic about the prospect, believing that online delivery mode will expand the coverage of social services. Viewpoint Two is cautious due to practical constraints, recognizing the challenges that social workers and clients may encounter when participating in online social work services. Viewpoint Three is wary of privacy and ethical risks related to online social work services. The findings suggest that more education and training may be necessary to increase students' confidence and promote online social work services, thus increasing accessibility to services for a wider population.</t>
  </si>
  <si>
    <t>Durante la pandemia de COVID-19 en China, el surgimiento de servicios de trabajo social en línea ha atraído la atención de los académicos, en particular porque los estudiantes de trabajo social son los futuros profesionales que serán responsables de brindar estos servicios. Este estudio de metodología Q tuvo como objetivo explorar las percepciones y actitudes de 39 estudiantes de Maestría en Trabajo Social (MSW) (76,92% mujeres, 23,08% hombres, Edad (media) = 22,14, SD = 0,48) de Shanghái, China, hacia la prestación de servicios de trabajo social en línea. Se pidió a los participantes que respondieran a 73 declaraciones Q. Tres puntos de vista distintos surgieron del análisis factorial. El punto de vista Uno es optimista sobre la perspectiva, creyendo que el modo de entrega en línea ampliará la cobertura de los servicios sociales. El punto de vista Dos es cauteloso debido a las limitaciones prácticas, reconociendo los desafíos que los trabajadores sociales y los clientes pueden encontrar al participar en servicios de trabajo social en línea. El punto de vista Tres es cauteloso con la privacidad y los riesgos éticos relacionados con los servicios de trabajo social en línea. Los resultados sugieren que puede ser necesaria más educación y capacitación para aumentar la confianza de los estudiantes y promover los servicios de trabajo social en línea, aumentando así la accesibilidad a los servicios para una población más amplia</t>
  </si>
  <si>
    <t>10.1007/s10615-024-00927-0</t>
  </si>
  <si>
    <t>CLINICAL SOCIAL WORK JOURNAL</t>
  </si>
  <si>
    <t>0091-1674</t>
  </si>
  <si>
    <t>1573-3343</t>
  </si>
  <si>
    <t>2024 MAR 4</t>
  </si>
  <si>
    <t>Holmlund, M</t>
  </si>
  <si>
    <t>Empoderamiento policial en la intersección del bienestar infantil y el control migratorio</t>
  </si>
  <si>
    <t>This article aims to show an example of how municipal policy promotes a social work of policing and expulsion, represented as a child welfare. It is legitimated through a therapeutic rationality promoting emotional wellbeing among asylum-seeking minors arriving on their own. The material consists of municipal policy documents Children's best interests when returning and Unaccompanied returns issued by the municipality of Stromsund, Northern Sweden, developed as a best practice project during 2014-2020. A post-structuralist policy analysis is applied, underpinned by Foucauldian governmentality. It de-constructs how productive and repressive elements of care and control are intertwined into a rationality of policed empowerment and a technology of activation into expulsion . The rationality encourages re-orienting motivations to stay in Sweden into willing self-exclusion, through collaborative reflection and normalization of expulsion as 'crisis management' and child welfare. Concerns of children arriving alone are described as manifestations of 'crisis', caused by immature mobility, expectations to stay in Sweden and separation from roots. Social services, legal guardians and staff at housings are encouraged to form a collaborative and motivational technology of support. Children's needs are represented as emotionally fragile, to be cared and reshaped therapeutically through collaborative reflection on exclusion as being in service of children's self-development. Techniques presented in the material re-shape motivations through collaboration, securitization and activation. Although effects might turn out differently, this case shows a combination of neo-liberal empowerment and policing encouraging a child welfare regime of exclusion and policing.</t>
  </si>
  <si>
    <t>Este artículo pretende mostrar un ejemplo de cómo la política municipal promueve un trabajo social de vigilancia y expulsión, representado como un bienestar infantil. Se legitima a través de una racionalidad terapéutica que promueve el bienestar emocional entre los menores solicitantes de asilo que llegan solos. El material consta de documentos de política municipal Children's best interests when returns y Unaccompanied returns emitidos por el municipio de Stromsund, en el norte de Suecia, desarrollados como un proyecto de mejores prácticas durante 2014-2020. Se aplica un análisis de políticas postestructuralista, respaldado por la gubernamentalidad foucaultiana. Se deconstruye cómo los elementos productivos y represivos del cuidado y el control se entrelazan en una racionalidad de empoderamiento policial y una tecnología de activación en la expulsión. La racionalidad fomenta la reorientación de las motivaciones para permanecer en Suecia hacia la autoexclusión voluntaria, a través de la reflexión colaborativa y la normalización de la expulsión como "gestión de crisis" y bienestar infantil. Las preocupaciones de los niños que llegan solos se describen como manifestaciones de "crisis", causadas por la movilidad inmadura, las expectativas de quedarse en Suecia y la separación de las raíces. Se anima a los servicios sociales, los tutores legales y el personal de las residencias a formar una tecnología de apoyo colaborativa y motivacional. Las necesidades de los niños se representan como emocionalmente frágiles, que deben ser atendidas y remodeladas terapéuticamente a través de una reflexión colaborativa sobre la exclusión como algo al servicio del autodesarrollo de los niños. Las técnicas presentadas en el material remodelan las motivaciones a través de la colaboración, la securitización y la activación. Aunque los efectos pueden resultar diferentes, este caso muestra una combinación de empoderamiento neoliberal y vigilancia que fomenta un régimen de bienestar infantil de exclusión y vigilancia.</t>
  </si>
  <si>
    <t>APR 3</t>
  </si>
  <si>
    <t>Kongshoj, K</t>
  </si>
  <si>
    <t>Kongshoj, Kristian</t>
  </si>
  <si>
    <t>¿Política social en un futuro de decrecimiento? Desafíos para la desmercantilización, la creación de procomún y el apoyo público</t>
  </si>
  <si>
    <t>Achieving sustainability within planetary boundaries requires radical changes to production and consumption beyond technology- and efficiency-oriented solutions, especially in affluent countries. The literature on degrowth offers visions and policy paths with the explicit aim of ensuring human wellbeing within an economy with a lower resource metabolism. This paper reviews and discusses the academic literature on degrowth with the aim of deriving the main inherent challenges where further research is needed. Proponents of degrowth envisage radical redistribution and decommodification with 'floors' and 'ceilings' for income and wealth, as well as extensive public service provision. This paper outlines how results from other research support such a policy direction. However, the paper discusses three inherent challenges for such a future with respect to the feasibility and desirability of degrowth policies, as well as their legitimate underpinning in public support. This includes the internal growth dependencies of established social policies, which require changes to financing, output-based management and perhaps even curtailing input (service demand). Secondly, it concerns the role of public welfare provision when degrowth advocates also envisage the proliferation of alternative and informal economies. The paper emphasises that these two challenges invite more work on where public service provision should play a lesser role. Thirdly, the paper covers popular legitimacy. In affluent democracies, popular support needs to expand further beyond the 'new left' or the 'green left', even if larger shares of the population exhibit some potential for growth-critical stances. At the heart of these challenges is the need for new norms and values with respect to wellbeing, which is envisaged in the literature as a shift from materialist and hedonic towards needs-oriented and eudaimonic conceptions of wellbeing and happiness.</t>
  </si>
  <si>
    <t>Para alcanzar la sostenibilidad dentro de los límites planetarios se requieren cambios radicales en la producción y el consumo que vayan más allá de las soluciones orientadas a la tecnología y la eficiencia, especialmente en los países ricos. La literatura sobre el decrecimiento ofrece visiones y caminos de política con el objetivo explícito de asegurar el bienestar humano dentro de una economía con un metabolismo de recursos más bajo. Este artículo revisa y analiza la literatura académica sobre el decrecimiento con el objetivo de derivar los principales desafíos inherentes que requieren más investigación. Los defensores del decrecimiento prevén una redistribución y desmercantilización radicales con "pisos" y "techos" para el ingreso y la riqueza, así como una amplia prestación de servicios públicos. Este artículo describe cómo los resultados de otras investigaciones respaldan esa dirección de política. Sin embargo, el artículo analiza tres desafíos inherentes para un futuro de ese tipo con respecto a la viabilidad y la conveniencia de las políticas de decrecimiento, así como su respaldo legítimo en el apoyo público. Esto incluye las dependencias internas del crecimiento de las políticas sociales establecidas, que requieren cambios en la financiación, la gestión basada en los resultados y tal vez incluso la reducción de los insumos (demanda de servicios). En segundo lugar, se aborda el papel de la provisión de bienestar público cuando los defensores del decrecimiento también prevén la proliferación de economías alternativas e informales. El artículo destaca que estos dos desafíos requieren más trabajo sobre dónde la provisión de servicios públicos debería desempeñar un papel menor. En tercer lugar, el artículo aborda la legitimidad popular. En las democracias prósperas, el apoyo popular debe expandirse más allá de la "nueva izquierda" o la "izquierda verde", incluso si una mayor proporción de la población muestra cierto potencial para posturas críticas con el crecimiento. En el centro de estos desafíos está la necesidad de nuevas normas y valores con respecto al bienestar, que se concibe en la literatura como un cambio desde concepciones materialistas y hedónicas hacia concepciones orientadas a las necesidades y eudaimónicas del bienestar y la felicidad.</t>
  </si>
  <si>
    <t>10.1057/s41599-023-02255-z</t>
  </si>
  <si>
    <t>HUMANITIES &amp; SOCIAL SCIENCES COMMUNICATIONS</t>
  </si>
  <si>
    <t>Kongshoj, Kristian/0000-0002-5088-8162</t>
  </si>
  <si>
    <t>2662-9992</t>
  </si>
  <si>
    <t>NOV 21</t>
  </si>
  <si>
    <t>Safarov, N</t>
  </si>
  <si>
    <t>Este artículo presenta un estudio de las experiencias personales de los migrantes de edad avanzada en el uso de las tecnologías digitales y los servicios electrónicos. Centrándose principalmente en la salud digital y los servicios sociales, el objetivo de esta investigación es obtener una mejor comprensión de la brecha digital a nivel micro. El concepto de elección digital se utiliza para analizar las decisiones personales que conducen a un compromiso con las tecnologías digitales y los servicios de Internet o a una desvinculación de las herramientas en línea. Un estudio de caso cualitativo de los migrantes de habla rusa en Finlandia utilizó la observación de los participantes, entrevistas y diarios para obtener información sobre la adopción de los servicios públicos digitales desde la perspectiva del usuario. Este artículo contribuye a la visión de la participación digital como un proceso complejo y multifacético que involucra determinantes sociodemográficos, así como la agencia individual y el contexto social. Los hallazgos clave de este estudio muestran que los esfuerzos individuales y los atributos personales, como los hábitos, el sentido de confianza y los miedos, desempeñan un papel fundamental en la configuración de la participación digital. El contexto de la digitalización en curso en la esfera pública se analiza como un factor de empuje importante que influye en la adopción y el uso de los servicios digitales por parte de los participantes de la investigación.</t>
  </si>
  <si>
    <t>TECHNOLOGY IN SOCIETY</t>
  </si>
  <si>
    <t>Safarov, Nuriiar/0000-0001-9770-4204</t>
  </si>
  <si>
    <t>1879-3274</t>
  </si>
  <si>
    <t>AUG</t>
  </si>
  <si>
    <t>Farnish, KA; Schoenfeld, EA</t>
  </si>
  <si>
    <t>Farnish, Krystan A.; Schoenfeld, Elizabeth A.</t>
  </si>
  <si>
    <t>Implications of the COVID-19 Pandemic for Youth Housing and Homelessness Services</t>
  </si>
  <si>
    <t>Implicaciones de la pandemia de COVID-19 para los servicios de vivienda y para personas sin hogar</t>
  </si>
  <si>
    <t>Youth homelessness is a growing crisis in the United States that is associated with a range of adverse outcomes. A variety of social service programs exist to address youth homelessness and its consequences, such as street outreach and diversion services, emergency shelters, transitional housing programs, and rapid rehousing services, among others. The coronavirus disease 2019 (COVID-19) pandemic reached the United States in early 2020, altering nearly every facet of daily life, including the way social service organizations structure and deliver their programming. To understand the implications of the pandemic on housing and homelessness services for youth, the current study examines data from interviews conducted with staff from a large non-profit in Austin, Texas, serving vulnerable transition-age youth. Through these interviews, programmatic changes that occurred as a result of COVID-19-as well as challenges and facilitators to service delivery-were identified. This article provides an overview of these key learnings, as well as recommendations derived from these key learnings, for other organizations adapting their housing and homelessness services in response to the COVID-19 pandemic.</t>
  </si>
  <si>
    <t>La falta de vivienda entre los jóvenes es una crisis creciente en los Estados Unidos que se asocia con una variedad de resultados adversos. Existe una variedad de programas de servicios sociales para abordar la falta de vivienda entre los jóvenes y sus consecuencias, como servicios de asistencia y desvío en la calle, refugios de emergencia, programas de vivienda de transición y servicios de realojo rápido, entre otros. La pandemia de la enfermedad por coronavirus 2019 (COVID-19) llegó a los Estados Unidos a principios de 2020, alterando casi todas las facetas de la vida diaria, incluida la forma en que las organizaciones de servicios sociales estructuran y ofrecen sus programas. Para comprender las implicaciones de la pandemia en los servicios de vivienda y de falta de vivienda para los jóvenes, el estudio actual examina datos de entrevistas realizadas con el personal de una gran organización sin fines de lucro en Austin, Texas, que atiende a jóvenes vulnerables en edad de transición. A través de estas entrevistas, se identificaron los cambios programáticos que ocurrieron como resultado de la COVID-19, así como los desafíos y facilitadores de la prestación de servicios. Este artículo proporciona una descripción general de estos aprendizajes clave, así como recomendaciones derivadas de estos aprendizajes clave, para otras organizaciones que adaptan sus servicios de vivienda y de falta de vivienda en respuesta a la pandemia de COVID-19.</t>
  </si>
  <si>
    <t>10.1007/s10560-022-00830-y</t>
  </si>
  <si>
    <t>CHILD AND ADOLESCENT SOCIAL WORK JOURNAL</t>
  </si>
  <si>
    <t>1573-2797</t>
  </si>
  <si>
    <t>Foster, M; Fix, GM; Hyde, JS; Dunlap, S; Byrne, TH; Sugie, NF; Kuhn, R; Gabrielian, S; Roncarati, JS; Zhao, SB; Mcinnes, DK</t>
  </si>
  <si>
    <t>Foster, Marva; Fix, Gemmae M.; Hyde, Justeen; Dunlap, Shawn; Byrne, Thomas H.; Sugie, Naomi F.; Kuhn, Randall; Gabrielian, Sonya; Roncarati, Jill S.; Zhao, Shibei; Mcinnes, D. Keith</t>
  </si>
  <si>
    <t>Capturing the Dynamics of Homelessness Through Ethnography and Mobile Technology: Protocol for the Development and Testing of a Smartphone Technology-Supported Intervention</t>
  </si>
  <si>
    <t>Captando la dinámica de la falta de vivienda a través de la etnografía y la tecnología móvil: Protocolo para el desarrollo y prueba de una intervención con tecnología de teléfonos inteligentes</t>
  </si>
  <si>
    <t>Background: US military veterans who have experienced homelessness often have high rates of housing transition. Disruptions caused by these transitions likely exacerbate this population's health problems and interfere with access to care and treatment engagement. Individuals experiencing homelessness increasingly use smartphones, contributing to improved access to medical and social services. Few studies have used smartphones as a data collection tool to systematically collect information about the daily life events that precede and contribute to housing transitions, in-the -moment emotions, behaviors, geographic movements, and perceived social support. Objective: The study aims to develop and test a smartphone app to collect longitudinal data from veterans experiencing homelessness (VEH) and to evaluate the feasibility and acceptability of using the app in a population that is unstably housed or homeless. Methods: This study's design had 3 phases. Phase 1 used ethnographic methods to capture detailed data on day-to-day lived experiences of up to 30 VEH on topics such as housing stability, health, and health behaviors. Phase 2 involved focus groups and usability testing to develop and refine mobile phone data collection methods. Phase 3 piloted the smartphone mobile data collection with 30 VEH. We included mobile ethnography, real-time surveys through an app, and the collection of GPS data in phase 3. Results: The project was launched in June 2020, and at this point, some data collection and analysis for phases 1 and 2 are complete. This project is currently in progress. Conclusions: This multiphase study will provide rich data on the context and immediate events leading to housing transitions among VEH. This study will ensure the development of a smartphone app that will match the actual needs of VEH by involving them in the design process from the beginning. Finally, this study will offer important insights into how best to develop a smartphone app that can help intervene among VEH to reduce housing transitions.</t>
  </si>
  <si>
    <t>Antecedentes: Los veteranos militares estadounidenses que han experimentado la falta de vivienda a menudo tienen altas tasas de transición de vivienda. Las interrupciones causadas por estas transiciones probablemente exacerben los problemas de salud de esta población e interfieran con el acceso a la atención y el compromiso con el tratamiento. Las personas que experimentan la falta de vivienda utilizan cada vez más teléfonos inteligentes, lo que contribuye a mejorar el acceso a los servicios médicos y sociales. Pocos estudios han utilizado teléfonos inteligentes como herramienta de recopilación de datos para recopilar sistemáticamente información sobre los eventos de la vida diaria que preceden y contribuyen a las transiciones de vivienda, las emociones del momento, los comportamientos, los movimientos geográficos y el apoyo social percibido. Objetivo: El estudio tiene como objetivo desarrollar y probar una aplicación para teléfonos inteligentes para recopilar datos longitudinales de veteranos que experimentan la falta de vivienda (VEH) y evaluar la viabilidad y aceptabilidad de usar la aplicación en una población que tiene una vivienda inestable o sin hogar. Métodos: El diseño de este estudio tuvo 3 fases. La fase 1 utilizó métodos etnográficos para capturar datos detallados sobre las experiencias vividas día a día de hasta 30 VEH sobre temas como la estabilidad de la vivienda, la salud y los comportamientos de salud. La fase 2 implicó grupos focales y pruebas de usabilidad para desarrollar y refinar los métodos de recopilación de datos de teléfonos móviles. La fase 3 puso a prueba la recopilación de datos móviles de teléfonos inteligentes con 30 VEH. Incluimos etnografía móvil, encuestas en tiempo real a través de una aplicación y la recopilación de datos de GPS en la fase 3. Resultados: El proyecto se lanzó en junio de 2020 y, en este punto, se han completado algunas recopilaciones y análisis de datos para las fases 1 y 2. Este proyecto está actualmente en curso. Conclusiones: Este estudio multifásico proporcionará datos valiosos sobre el contexto y los eventos inmediatos que conducen a las transiciones de vivienda entre los VEH. Este estudio garantizará el desarrollo de una aplicación para teléfonos inteligentes que se ajuste a las necesidades reales de los VEH al involucrarlos en el proceso de diseño desde el principio. Finalmente, este estudio ofrecerá información importante sobre la mejor manera de desarrollar una aplicación para teléfonos inteligentes que pueda ayudar a intervenir entre los VEH para reducir las transiciones de vivienda.</t>
  </si>
  <si>
    <t>10.2196/53022</t>
  </si>
  <si>
    <t>JMIR RESEARCH PROTOCOLS</t>
  </si>
  <si>
    <t>Gabrielian, Sonya/ABD-2005-2020; Kuhn, Randall/F-7520-2012; Fix, Gemmae/KHW-0528-2024</t>
  </si>
  <si>
    <t>Kuhn, Randall/0000-0001-5664-6933; Roncarati, Jill S./0000-0003-2735-3845; Hyde, Justeen/0000-0001-5155-0924; Gabrielian, Sonya/0000-0002-1790-4271; Fix, Gemmae/0000-0001-6055-4177; Dunlap, Shawn/0000-0001-7684-2640</t>
  </si>
  <si>
    <t>1929-0748</t>
  </si>
  <si>
    <t>Hou, ZP; Chen, ZF; Luo, YZ</t>
  </si>
  <si>
    <t>Hou, Zhi-Ping; Chen, Zhi-Fei; Luo, Yu-Zhou</t>
  </si>
  <si>
    <t>Applying Big Data Analysis to Discuss the Elderly Social Welfare Service Use Condition and the Relevant Factors</t>
  </si>
  <si>
    <t>Aplicación del análisis de big data para analizar las condiciones de uso de los servicios de bienestar social para personas mayores y los factores relevantes</t>
  </si>
  <si>
    <t>The advance of medical technology and the change in living environment gradually prolong the life expectancy of humans to constantly increase the elderly population in the world. Relevant demands and problems derived from aging are therefore getting emphasized. To cope with the elderly needs, the government sequentially promotes welfare service. Nevertheless, it is still discovered that the welfare service use rate of the elderly is rather low, not achieving the estimated demand. Aiming at the elderly in Guilin, the data in this study are collected and analyzed from social welfare related open information platforms and the analyses and research, publications, or database of government agencies. The relevant data are integrated, analyzed, discussed, and applied to understand the effects of indicators and further activate the utilization of data. The research results show remarkable correlations between redisposing factors and service use condition, enabling factors and service use condition, and demand factors and service use condition. According to the results, suggestions are proposed, expecting to comprehensively understand the elderly social welfare service use conditions and identify the factors in the elderly service use so as to examine the match of the elderly welfare service with the elderly needs to develop the maximal function of social welfare service.</t>
  </si>
  <si>
    <t>El avance de la tecnología médica y el cambio en el entorno vital prolongan gradualmente la esperanza de vida de los seres humanos y aumentan constantemente la población de ancianos en el mundo. Por lo tanto, se están enfatizando las demandas y los problemas relevantes derivados del envejecimiento. Para hacer frente a las necesidades de los ancianos, el gobierno promueve secuencialmente el servicio de bienestar. Sin embargo, todavía se descubre que la tasa de uso del servicio de bienestar por parte de los ancianos es bastante baja y no alcanza la demanda estimada. Dirigido a los ancianos en Guilin, los datos de este estudio se recopilan y analizan a partir de plataformas de información abierta relacionadas con el bienestar social y los análisis e investigaciones, publicaciones o bases de datos de agencias gubernamentales. Los datos relevantes se integran, analizan, discuten y aplican para comprender los efectos de los indicadores y activar aún más la utilización de los datos. Los resultados de la investigación muestran correlaciones notables entre los factores de redisposición y la condición de uso del servicio, los factores facilitadores y la condición de uso del servicio, y los factores de demanda y la condición de uso del servicio. De acuerdo con los resultados, se proponen sugerencias con la expectativa de comprender integralmente las condiciones de uso del servicio de bienestar social para personas mayores e identificar los factores en el uso del servicio para personas mayores con el fin de examinar la correspondencia del servicio de bienestar social para personas mayores con las necesidades de las personas mayores para desarrollar la función máxima del servicio de bienestar social.</t>
  </si>
  <si>
    <t>10.33788/rcis.68.4</t>
  </si>
  <si>
    <t>REVISTA DE CERCETARE SI INTERVENTIE SOCIALA</t>
  </si>
  <si>
    <t>Luo, Yuzhou/A-7223-2010</t>
  </si>
  <si>
    <t>1584-5397</t>
  </si>
  <si>
    <t>Gordon, WJ; Rudin, RS</t>
  </si>
  <si>
    <t>Gordon, William J.; Rudin, Robert S.</t>
  </si>
  <si>
    <t>Why APIs? Anticipated value, barriers, and opportunities for standards-based application programming interfaces in healthcare: perspectives of US thought leaders</t>
  </si>
  <si>
    <t>¿Por qué las API? Valor previsto, barreras y oportunidades para las interfaces de programación de aplicaciones basadas en estándares en el sector sanitario: perspectivas de los líderes de opinión de Estados Unidos</t>
  </si>
  <si>
    <t>Lay Summary Application programming interfaces (APIs) are a technical way of getting data out of a computer system. Recently, the United States passed legislation (the 21st Century Cures Act) requiring the use of APIs for electronic health record systems, which are where most healthcare providers document clinical encounters with patients and where other clinical data is held. In this article, we asked national experts in health information technology to describe some of the ways in which APIs could be used, how they are valuable, and what some barriers may be to broader use. We found 6 main categories, or use cases, for APIs in healthcare-patients, providers, administrative, public health, social services, and population-health. We also describe why these use cases are important, as well as barriers within each use case. As more and more health data are made available via APIs, these use cases will drive the success of these technological innovations. Objective Improving health data interoperability through application programming interfaces (APIs) is a focus of US policy initiatives and could have tremendous impact on many aspects of care delivery, such as innovation, operational efficiency, and patient-centered care. To better understand the landscape of API use cases, we interviewed US thought leaders involved in developing and implementing standard-based APIs. Materials and Methods We conducted semi-structured virtual interviews with US subject matter experts (SMEs) on APIs. SMEs were asked to describe API use cases along with value and barriers for each use case. Written summaries were checked by the SME and analyzed by the study team to identify findings and themes. Results We interviewed 12 SMEs representing diverse sectors of the US healthcare system, including academia, industry, public health agencies, electronic health record vendors, government, and standards organizations. Use cases for standards-based APIs fell into six categories: patient-facing, clinician-facing, population health and value-based care, public health, administrative, and social services. The value across use cases was viewed as unrealized to date, and barriers to the use of APIs varied by use case. Conclusions SMEs identified a diverse set of API use cases where standard-based APIs had the potential to generate value. As policy efforts seek to increase API adoption, our work provides an early look at the landscape of API use cases, value propositions, and barriers. Additional effort is needed to better understand the barriers and how to overcome them to create value, such as through demonstration projects and rigorous evaluations for specific use cases.</t>
  </si>
  <si>
    <t xml:space="preserve">Resumen para legos Las interfaces de programación de aplicaciones ("API") son una forma técnica de extraer datos de un sistema informático. Recientemente, Estados Unidos aprobó una ley (la Ley de Curas del Siglo XXI) que exige el uso de API para los sistemas de registros médicos electrónicos, que son donde la mayoría de los proveedores de atención médica documentan los encuentros clínicos con los pacientes y donde se guardan otros datos clínicos. En este artículo, pedimos a expertos nacionales en tecnología de la información sanitaria que describieran algunas de las formas en que se podrían utilizar las API, su valor y cuáles pueden ser algunas de las barreras para un uso más amplio. Encontramos 6 categorías principales, o "casos de uso", para las API en la atención médica: pacientes, proveedores, administración, salud pública, servicios sociales y salud de la población. También describimos por qué estos casos de uso son importantes, así como las barreras dentro de cada caso de uso. A medida que se pongan a disposición más y más datos sanitarios a través de las API, estos casos de uso impulsarán el éxito de estas innovaciones tecnológicas. 
Objetivo Mejorar la interoperabilidad de los datos sanitarios mediante interfaces de programación de aplicaciones (API) es un objetivo de las iniciativas políticas de EE. UU. y podría tener un enorme impacto en muchos aspectos de la prestación de servicios de salud, como la innovación, la eficiencia operativa y la atención centrada en el paciente. Para comprender mejor el panorama de los casos de uso de las API, entrevistamos a líderes de opinión de EE. UU. involucrados en el desarrollo e implementación de API basadas en estándares. Materiales y métodos Realizamos entrevistas virtuales semiestructuradas con expertos en la materia (SME) de EE. UU. sobre API. Se pidió a los SME que describieran los casos de uso de las API junto con el valor y las barreras para cada caso de uso. Los SME revisaron los resúmenes escritos y el equipo de estudio los analizó para identificar hallazgos y temas. Resultados Entrevistamos a 12 SME que representaban a diversos sectores del sistema de atención sanitaria de EE. UU., incluidos el mundo académico, la industria, las agencias de salud pública, los proveedores de registros médicos electrónicos, el gobierno y las organizaciones de estándares. Los casos de uso de las API basadas en estándares se dividieron en seis categorías: de cara al paciente, de cara al médico, salud de la población y atención basada en el valor, salud pública, servicios administrativos y sociales. El valor en los distintos casos de uso se consideró no realizado hasta la fecha, y las barreras para el uso de las API variaban según el caso de uso. Conclusiones Las PYME identificaron un conjunto diverso de casos de uso de API en los que las API basadas en estándares tenían el potencial de generar valor. A medida que los esfuerzos de políticas buscan aumentar la adopción de API, nuestro trabajo proporciona una mirada temprana al panorama de los casos de uso de API, las propuestas de valor y las barreras. Se necesita un esfuerzo adicional para comprender mejor las barreras y cómo superarlas para crear valor, por ejemplo, a través de proyectos de demostración y evaluaciones rigurosas para casos de uso específicos.
</t>
  </si>
  <si>
    <t>10.1093/jamiaopen/ooac023</t>
  </si>
  <si>
    <t>JAMIA OPEN</t>
  </si>
  <si>
    <t>2574-2531</t>
  </si>
  <si>
    <t>APR 6</t>
  </si>
  <si>
    <t>Goodman-Casanov, JM; Dura-Perez, E; Guzman-Parra, J; Cuesta-Vargas, A; Mayoral-Cleries, F</t>
  </si>
  <si>
    <t>Marian Goodman-Casanov, Jessica; Dura-Perez, Elena; Guzman-Parra, Jose; Cuesta-Vargas, Antonio; Mayoral-Cleries, Fermin</t>
  </si>
  <si>
    <t>Telehealth Home Support During COVID-19 Confinement for Community-Dwelling Older Adults With Mild Cognitive Impairment or Mild Dementia: Survey Study</t>
  </si>
  <si>
    <t>Apoyo domiciliario mediante telemedicina durante el confinamiento por COVID-19 para adultos mayores que viven en la comunidad con deterioro cognitivo leve o demencia leve: estudio de encuesta</t>
  </si>
  <si>
    <t>Background: The public health emergency of coronavirus disease (COVID-19) is rapidly evolving worldwide; some countries, including Spain, have implemented restrictive measures. Populations that are vulnerable to this outbreak and its physical and mental health effects include community-dwelling older adults with mild cognitive impairment or mild dementia. Telehealth is a potential tool to deliver health care and decrease exposure risk. Objective: The aims of this study were to explore the impact of confinement on the health and well-being of community-dwelling older adults with mild cognitive impairment or mild dementia, to provide television-based and telephone-based health and social support, and to study the effects of a television-based assistive integrated technology, TV-AssistDem (TeleVision-based AS Sistive Integrated Service to supporT European adults living with mild DEMentia or mild cognitive impairment). Methods: A telephone-based survey was administered in Spain to 93 participants in the TV-AssistDem clinical trial from March 25 to April 6, 2020. Results: Of the respondents, 60/93 (65%) were women. The mean age was 73.34 (SD 6.07), and 69/93 (74%) lived accompanied. Lockdown measures forced 17/93 respondents (18%) to change their living arrangements. Health status was found to be optimal in 89/93 respondents (96%), with no COVID-19 symptoms. Grocery and pharmacy outings were performed by family members of 68/93 participants (73%); 57 (61%) reported overall well-being, and 65 (70%) maintained their sleep quality. However, participants living alone reported greater negative feelings and more sleeping problems. Regarding leisure activities, 53/93 respondents (57%) took walks, 32 (35%) played memory games, 55 (60%) watched television, and 91(98%) telephoned relatives. 58/93 (64%) respondents reported accessing moderate or too much COVID-19 information, 89 (97%) received it from television, and 56 (62%) stated that their understanding of the information was extreme. 39/93 (39%) respondents had contacted health and social services, while 29 (31%) requested information regarding these services during the telephone call. There were no significant differences in health and well-being between the intervention and control groups. Respondents with TV-AssistDem performed more memory exercises (24/93, 52% vs 8/93, 17.4%; P&lt;.001) than control respondents. Conclusions: Our findings suggest that during COVID-19 confinement, the physical and mental health and well-being was optimal for the majority of our vulnerable population. However, those living alone reported greater negative psychological effects and sleeping problems. Measures adopted to address the negative experiences of confinement included keeping informed about the situation, accessing health and social services, having a support network that prevents risk of exposure to COVID-19 and guarantees food and medical supplies, a daily routine with maintained sleeping habits and leisure activities, staying physically and mentally active with cognitive stimulation exercises, and ensuring social connectedness using technology. Television sets were preferred technological devices to access COVID-19 information, watch television as a recreational activity, and perform memory exercises as an intellectual activity. Television-based telehealth support using TV-AssistDem demonstrated potential for cognitive stimulation.</t>
  </si>
  <si>
    <t xml:space="preserve">Antecedentes: La emergencia de salud pública que supone la enfermedad por coronavirus (COVID-19) está evolucionando rápidamente en todo el mundo; algunos países, entre ellos España, han aplicado medidas restrictivas. Entre las poblaciones vulnerables a este brote y a sus efectos sobre la salud física y mental se encuentran los adultos mayores que viven en la comunidad y presentan deterioro cognitivo leve o demencia leve. La telemedicina es una herramienta potencial para brindar atención sanitaria y reducir el riesgo de exposición. 
Objetivo: Los objetivos de este estudio fueron explorar el impacto del confinamiento en la salud y el bienestar de los adultos mayores que viven en la comunidad con deterioro cognitivo leve o demencia leve, proporcionar apoyo social y de salud basado en la televisión y el teléfono, y estudiar los efectos de una tecnología integrada de asistencia basada en la televisión, TV-AssistDem (TeleVision-based AS Sistive Integrated Service to supporT European adults living with mild DEMentia or mild cognitivecaying). Métodos: Se administró una encuesta telefónica en España a 93 participantes en el ensayo clínico TV-AssistDem del 25 de marzo al 6 de abril de 2020. Resultados: De los encuestados, 60/93 (65%) eran mujeres. La edad media fue de 73,34 (DE 6,07) y 69/93 (74%) vivían acompañados. Las medidas de confinamiento obligaron a 17/93 encuestados (18%) a cambiar sus condiciones de vida. El estado de salud se consideró óptimo en 89/93 encuestados (96%), sin síntomas de COVID-19. Las salidas a la compra y a la farmacia fueron realizadas por familiares de 68/93 participantes (73%); 57 (61%) informaron de un bienestar general y 65 (70%) mantuvieron su calidad de sueño. Sin embargo, los participantes que vivían solos informaron de mayores sentimientos negativos y más problemas de sueño. En cuanto a las actividades de ocio, 53/93 encuestados (57%) salieron a pasear, 32 (35%) jugaron a juegos de memoria, 55 (60%) vieron la televisión y 91 (98%) llamaron por teléfono a sus familiares. 58/93 (64%) encuestados informaron de que accedieron a información moderada o excesiva sobre la COVID-19, 89 (97%) la recibieron de la televisión y 56 (62%) afirmaron que su comprensión de la información era extrema. 39/93 (39%) encuestados se habían puesto en contacto con los servicios sanitarios y sociales, mientras que 29 (31%) solicitaron información sobre estos servicios durante la llamada telefónica. No se observaron diferencias significativas en la salud y el bienestar entre los grupos de intervención y control. Los encuestados con TV-AssistDem realizaron más ejercicios de memoria (24/93, 52% frente a 8/93, 17,4%; P&lt;.001) que los encuestados de control. Conclusiones: Nuestros hallazgos sugieren que durante el confinamiento por COVID-19, la salud física y mental y el bienestar fueron óptimos para la mayoría de nuestra población vulnerable. Sin embargo, quienes vivían solos reportaron mayores efectos psicológicos negativos y problemas de sueño. Las medidas adoptadas para abordar las experiencias negativas del confinamiento incluyeron mantenerse informado sobre la situación, acceder a servicios sanitarios y sociales, tener una red de apoyo que evite el riesgo de exposición a COVID-19 y garantice alimentos y suministros médicos, una rutina diaria con hábitos de sueño mantenidos y actividades de ocio, mantenerse activo física y mentalmente con ejercicios de estimulación cognitiva y asegurar la conexión social mediante tecnología. Los televisores fueron los dispositivos tecnológicos preferidos para acceder a información sobre COVID-19, ver televisión como actividad recreativa y realizar ejercicios de memoria como actividad intelectual. El apoyo de telesalud basado en televisión utilizando TV-AssistDem demostró potencial para la estimulación cognitiva.
</t>
  </si>
  <si>
    <t>10.2196/19434</t>
  </si>
  <si>
    <t>Cuesta-Vargas, Antonio/C-7592-2014; Guzman-Parra, Jose/X-4172-2019; Goodman-Casanova, Jessica/AAI-4290-2021; mayoral, fermin/C-2652-2013; Goodman-Casanova, Jessica Marian/HPF-6725-2023</t>
  </si>
  <si>
    <t>Goodman-Casanova, Jessica Marian/0000-0002-8598-594X; Guzman-Parra, Jose/0000-0002-1463-6435; Cuesta-Vargas, Antonio I/0000-0002-8880-4315; Mayoral-Cleries, Fermin/0000-0002-9710-9672; Dura-Perez, Elena/0000-0003-4155-5929</t>
  </si>
  <si>
    <t>MAY 22</t>
  </si>
  <si>
    <t>de Oliveira, C; Gatov, E; Rosella, L; Chen, S; Strauss, R; Azimaee, M; Paterno, E; Guttmann, A; Lonescu, P; Ji, S; Kopp, A; Lan, A; Ma, C; Pring, M; Raj, P; Ryan, S; Saskin, R; Wong, F; Chong, N</t>
  </si>
  <si>
    <t>de Oliveira, Claire; Gatov, Evgenia; Rosella, Laura; Chen, Simon; Strauss, Rachel; Azimaee, Mahmoud; Paterno, Elizabeth; Guttmann, Astrid; Lonescu, Peter; Ji, Sean; Kopp, Alexander; Lan, Annie; Ma, Charlotte; Pring, Miranda; Raj, Priyanka; Ryan, Steven; Saskin, Refik; Wong, Fiona; Chong, Nelson</t>
  </si>
  <si>
    <t>Descripción del vínculo entre la asistencia social administrativa y las bases de datos de atención de salud en Ontario, Canadá</t>
  </si>
  <si>
    <t>Background The linkage of records across administrative databases has become a powerful tool to increase information available to undertake research and analytics in a privacy protective manner. Objective The objective of this paper was to describe the data integration strategy used to link the Ontario Ministry of Children, Community and Social Services (MCCSS)-Social Assistance (SA) database with administrative health care data. Methods Deterministic and probabilistic linkage methods were used to link the MCCSS-SA database (2003-2016) to the Registered Persons Database, a population registry containing data on all individuals issued a health card number in Ontario, Canada. Linkage rates were estimated, and the degree of record linkage and representativeness of the dataset were evaluated by comparing socio-demographic characteristics of linked and unlinked records. Results There were a total of 2,736,353 unique member IDs in the MCCSS-SA database from the 1st January 2003 to 31st December 2016; 331,238 (12.1%) were unlinked (linkage rate = 87.9%). Despite 16 passes, most record linkages were obtained after 2 deterministic (76.2%) and 14 probabilistic passes (11.7%). Linked and unlinked samples were similar for most socio-demographic characteristics (i.e., sex, age, rural dwelling), except migrant status (non-migrant versus migrant) (standardized difference of 0.52). Linked and unlinked records were also different for SA program-specific characteristics, such as social assistance program, Ontario Works and Ontario Disability Support Program (standardized difference of 0.20 for each), data entry system, Service Delivery Model Technology only and both Service Delivery Model Technology and Social Assistance Management System (standardized difference of 0.53 and 0.52, respectively), and months on social assistance (standardized difference of 0.43). Conclusions Additional techniques to account for sub-optimal linkage rates may be required to address potential biases resulting from this data linkage. Nonetheless, the linkage between administrative social assistance and health care data will provide important findings on the social determinants of health.</t>
  </si>
  <si>
    <t xml:space="preserve">Antecedentes 
La vinculación de registros entre bases de datos administrativas se ha convertido en una herramienta poderosa para aumentar la información disponible para realizar investigaciones y análisis de una manera que proteja la privacidad. Objetivo El objetivo de este documento fue describir la estrategia de integración de datos utilizada para vincular la base de datos de Asistencia Social (SA) del Ministerio de Niños, Comunidad y Servicios Sociales (MCCSS) de Ontario con datos administrativos de atención médica. Métodos Se utilizaron métodos de vinculación deterministas y probabilísticos para vincular la base de datos MCCSS-SA (2003-2016) a la Base de Datos de Personas Registradas, un registro de población que contiene datos sobre todas las personas a las que se les emitió un número de tarjeta de salud en Ontario, Canadá. Se estimaron las tasas de vinculación y se evaluó el grado de vinculación de registros y la representatividad del conjunto de datos comparando las características sociodemográficas de los registros vinculados y no vinculados. 
Resultados 
Hubo un total de 2.736.353 identificaciones de miembros únicos en la base de datos MCCSS-SA desde el 1 de enero de 2003 hasta el 31 de diciembre de 2016; 331.238 (12,1%) no estaban vinculados (tasa de vinculación = 87,9%). A pesar de 16 pases, la mayoría de los vínculos de registros se obtuvieron después de 2 pases determinísticos (76,2%) y 14 pases probabilísticos (11,7%). Las muestras vinculadas y no vinculadas fueron similares para la mayoría de las características sociodemográficas (es decir, sexo, edad, vivienda rural), excepto el estado migratorio (no migrante versus migrante) (diferencia estandarizada de 0,52). Los registros vinculados y no vinculados también fueron diferentes para las características específicas del programa de SA, como el programa de asistencia social, Ontario Works y el Programa de Apoyo a la Discapacidad de Ontario (diferencia estandarizada de 0,20 para cada uno), el sistema de ingreso de datos, solo la Tecnología del Modelo de Entrega de Servicios y tanto la Tecnología del Modelo de Entrega de Servicios como el Sistema de Gestión de Asistencia Social (diferencia estandarizada de 0,53 y 0,52, respectivamente), y los meses en asistencia social (diferencia estandarizada de 0,43). Conclusiones Es posible que se requieran técnicas adicionales para tener en cuenta las tasas de vinculación subóptimas para abordar los posibles sesgos resultantes de esta vinculación de datos. No obstante, la vinculación entre la asistencia social administrativa y los datos de atención de la salud proporcionará hallazgos importantes sobre los determinantes sociales de la salud.
</t>
  </si>
  <si>
    <t>10.23889/ijpds.v7i1.1689</t>
  </si>
  <si>
    <t>INTERNATIONAL JOURNAL OF POPULATION DATA SCIENCE (IJPDS)</t>
  </si>
  <si>
    <t>Wong, Fiona/C-2910-2012</t>
  </si>
  <si>
    <t>de Oliveira, Claire/0000-0003-3961-6008</t>
  </si>
  <si>
    <t>2399-4908</t>
  </si>
  <si>
    <t>Stypinska, J; Franke, A</t>
  </si>
  <si>
    <t>Stypinska, Justyna; Franke, Annette</t>
  </si>
  <si>
    <t>La revolución de la IA en la atención sanitaria y la medicina y el (re)surgimiento de desigualdades y desventajas para la población que envejece</t>
  </si>
  <si>
    <t>AI systems in medicine and healthcare are being extensively explored in prevention, diagnosis, novel drug designs and after-care. The application of AI technology in healthcare systems promises impressive outcomes such as equalising healthcare, reducing mortality rate and human error, reducing medical costs, as well as reducing reliance on social services. In the light of the WHO Decade of Healthy Ageing, AI applications are designed as digital innovations to support the quality of life for older persons. However, the emergence of evidence of different types of algorithmic bias in AI applications, ageism in the use of digital devices and platforms, as well as age bias in digital data suggests that the use of AI might have discriminatory effects on older population or even cause harm. This paper addresses the issue of age biases and age discrimination in AI applications in medicine and healthcare systems and try to identify main challenges in this area. It will reflect on the potential of AI applications to amplify the already existing health inequalities by discussing two levels where potential negative impact of AI on age inequalities might be observed. Firstly, we will address the technical level of age bias in algorithms and digital datasets (especially health data). Secondly, we will discuss the potential disparate outcomes of automatic decision-making systems (ADMs) used in healthcare on the older population. These examples will demonstrate, although only partially, how AI systems may create new structures of age inequalities and novel dimensions of exclusion in healthcare and medicine.</t>
  </si>
  <si>
    <t>Los sistemas de IA en la medicina y la atención sanitaria se están explorando ampliamente en la prevención, el diagnóstico, el diseño de nuevos medicamentos y la atención posterior. La aplicación de la tecnología de IA en los sistemas de atención sanitaria promete resultados impresionantes, como la igualación de la atención sanitaria, la reducción de la tasa de mortalidad y el error humano, la reducción de los costos médicos y la reducción de la dependencia de los servicios sociales. A la luz de la "Decada del Envejecimiento Saludable" de la OMS, las aplicaciones de IA están diseñadas como innovaciones digitales para apoyar la calidad de vida de las personas mayores. Sin embargo, la aparición de evidencia de diferentes tipos de sesgo algorítmico en las aplicaciones de IA, discriminación por edad en el uso de dispositivos y plataformas digitales, así como sesgo de edad en los datos digitales sugiere que el uso de IA podría tener efectos discriminatorios en la población de mayor edad o incluso causar daño. Este documento aborda la cuestión de los sesgos de edad y la discriminación por edad en las aplicaciones de IA en los sistemas de medicina y atención sanitaria e intenta identificar los principales desafíos en esta área. Reflexionará sobre el potencial de las aplicaciones de IA para amplificar las desigualdades de salud ya existentes al discutir dos niveles en los que podría observarse un posible impacto negativo de la IA en las desigualdades de edad. En primer lugar, abordaremos el nivel técnico del sesgo de edad en algoritmos y conjuntos de datos digitales (especialmente datos de salud). En segundo lugar, analizaremos los posibles resultados dispares de los sistemas automáticos de toma de decisiones (ADM) utilizados en la atención de la salud en la población de mayor edad. Estos ejemplos demostrarán, aunque solo parcialmente, cómo los sistemas de IA pueden crear nuevas estructuras de desigualdades de edad y nuevas dimensiones de exclusión en la atención de la salud y la medicina.</t>
  </si>
  <si>
    <t>10.3389/fsoc.2022.1038854</t>
  </si>
  <si>
    <t>FRONTIERS IN SOCIOLOGY</t>
  </si>
  <si>
    <t>Stypinska, Justyna/0000-0002-9233-5232</t>
  </si>
  <si>
    <t>2297-7775</t>
  </si>
  <si>
    <t>JAN 23</t>
  </si>
  <si>
    <t>Seivwright, AN; Callis, Z; Flatau, PR</t>
  </si>
  <si>
    <t>Seivwright, Ami N.; Callis, Zoe; Flatau, Paul R.</t>
  </si>
  <si>
    <t>Perspectivas de los padres socioeconómicamente desfavorecidos sobre la forma en que sus hijos afrontan la COVID-19: implicaciones para la práctica</t>
  </si>
  <si>
    <t>Disruptions caused by COVID-19 have the potential to create long-term negative impacts on children's well-being and development, especially among socioeconomically disadvantaged children. However, we know little about how socioeconomically disadvantaged families are coping with the pandemic, nor the types of support needed. This study presents qualitative analysis of responses to an open-ended question asking parents how children are coping with the restrictions associated with COVID-19, to identify areas in which these cohorts can be supported. Four main themes were identified: health concerns, schooling difficulties, social isolation and adjustment to restrictions. Health concerns included exacerbation of pre-existing health conditions, fear about the virus, difficulty getting children to understand the pandemic and increased sedentary behaviour. Schooling difficulties referred to the challenges of home schooling, which were behavioural (e.g. difficulty concentrating) and logistical (e.g. technology). Social isolation, expressed as missing friends, family and/or institutions was common. Finally, parents expressed that children experienced both positive adjustments to restrictions, such as spending more time with family, and negative adjustments such as increased screen time. Many responses from parents touched on topics across multiple themes, indicating a need for comprehensive, holistic assessment of children's and families' needs in the provision of support services. The content of the themes supports calls for resources to support children and families including increased financial and practical accessibility of social services, physical health and exercise support, mental health support and COVID-19 communication guides.</t>
  </si>
  <si>
    <t>Las perturbaciones causadas por la COVID-19 pueden tener efectos negativos a largo plazo en el bienestar y el desarrollo de los niños, especialmente entre los niños con desventajas socioeconómicas. Sin embargo, sabemos poco sobre cómo las familias con desventajas socioeconómicas están afrontando la pandemia, ni sobre los tipos de apoyo que necesitan. Este estudio presenta un análisis cualitativo de las respuestas a una pregunta abierta en la que se preguntaba a los padres cómo estaban afrontando los niños las restricciones asociadas a la COVID-19, para identificar áreas en las que se puede apoyar a estas cohortes. Se identificaron cuatro temas principales: problemas de salud, dificultades escolares, aislamiento social y adaptación a las restricciones. Los problemas de salud incluían la exacerbación de las condiciones de salud preexistentes, el miedo al virus, la dificultad para que los niños comprendieran la pandemia y el aumento del comportamiento sedentario. Las dificultades escolares se referían a los desafíos de la educación en el hogar, que eran conductuales (por ejemplo, dificultad para concentrarse) y logísticos (por ejemplo, tecnología). El aislamiento social, expresado como la falta de amigos, familiares y/o instituciones, era común. Por último, los padres expresaron que los niños experimentaron tanto ajustes positivos a las restricciones, como pasar más tiempo con la familia, como ajustes negativos, como un mayor tiempo frente a la pantalla. Muchas respuestas de los padres abordaron temas de múltiples ámbitos, lo que indica la necesidad de una evaluación integral y holística de las necesidades de los niños y las familias en la prestación de servicios de apoyo. El contenido de los temas respalda los pedidos de recursos para apoyar a los niños y las familias, incluida una mayor accesibilidad financiera y práctica a los servicios sociales, apoyo para la salud física y el ejercicio, apoyo para la salud mental y guías de comunicación sobre la COVID-19.</t>
  </si>
  <si>
    <t>CHILDREN &amp; SOCIETY</t>
  </si>
  <si>
    <t>Callis, Zoe/GLT-8401-2022; Seivwright, Ami/AFS-0066-2022; Flatau, Paul/H-9193-2014</t>
  </si>
  <si>
    <t>Seivwright, Ami/0000-0002-6226-0719; Flatau, Paul/0000-0002-9547-4297; Callis, Zoe/0000-0002-4808-6160</t>
  </si>
  <si>
    <t>1099-0860</t>
  </si>
  <si>
    <t>Côté-Boileau, É; Breton, M; Denis, JL</t>
  </si>
  <si>
    <t>Cote-Boileau, Elizabeth; Breton, Mylaine; Denis, Jean-Louis</t>
  </si>
  <si>
    <t>Control rooms in publicly-funded health systems: Reviving value in healthcare governance</t>
  </si>
  <si>
    <t>Salas de control en sistemas de salud financiados con fondos públicos: recuperar el valor de la gobernanza de la atención sanitaria</t>
  </si>
  <si>
    <t>Background: As part of reforms in 2015, the Ministry of Health and Social Services in Quebec, Canada mandated the national implementation of control rooms, making health system actors accountable for implementing value-based performance management. Objective: To explore how do organizational actors appropriate control rooms as managerial tools to influence value-based performance in health systems. Design: Multi-site organizational ethnographic case studies ( N = 2) and narrative process analysis of triangulated qualitative data collected through non-participatory observations (179.5 h), individual semi-structured interviews ( N = 34), and document review ( N = 143). Results: The process of appropriating control rooms plays a crucial role in achieving value-based perfor-mance management. Appropriating unfolds along three paths (cognitive, structural, technical) over three phases (implementing, testing, adapting). Implementing control rooms both produces and emerges from improvement capacities within healthcare organizations. Testing tools reveals that incompatibilities be-tween tools, structures and values give rise to value-driven distributed clinical leadership. Adapting tools relies on the adaptability of organizations towards the value system driving the tools, rather than on the adaptability of tools to organizational design. Conclusion: There is no one-size-fits-all framework to design and support the successful appropriation of control rooms towards achieving value-based performance. However, we believe that consideration for the three distinct phases of appropriation and leveraging the right mechanism to support each phase is a first important step in reviving value in healthcare governance. (c) 2021 The Author(s). Published by Elsevier B.V. This is an open access article under the CC BY-NC-ND license ( http://creativecommons.org/licenses/by-nc-nd/4.0/ )</t>
  </si>
  <si>
    <t xml:space="preserve">Antecedentes: Como parte de las reformas de 2015, el Ministerio de Salud y Servicios Sociales de Quebec, Canadá, ordenó la implementación nacional de salas de control, responsabilizando a los actores del sistema de salud de la implementación de la gestión del desempeño basada en valores. 
Objetivo: Explorar cómo los actores organizacionales se apropian de las salas de control como herramientas de gestión para influir en el desempeño basado en valores en los sistemas de salud. Diseño: Estudios de caso etnográficos organizacionales de múltiples sitios (N = 2) y análisis de procesos narrativos de datos cualitativos triangulados recopilados a través de observaciones no participantes (179,5 h), entrevistas semiestructuradas individuales (N = 34) y revisión de documentos (N = 143). Resultados: El proceso de apropiación de las salas de control juega un papel crucial en el logro de la gestión del desempeño basada en valores. La apropiación se desarrolla a lo largo de tres caminos (cognitivo, estructural, técnico) en tres fases (implementación, prueba, adaptación). La implementación de salas de control produce y emerge de capacidades de mejora dentro de las organizaciones de atención médica. Las pruebas de herramientas revelan que las incompatibilidades entre herramientas, estructuras y valores dan lugar a un liderazgo clínico distribuido impulsado por valores. La adaptación de las herramientas depende de la adaptabilidad de las organizaciones hacia el sistema de valores que impulsa las herramientas, en lugar de la adaptabilidad de las herramientas al diseño organizacional. Conclusión: No existe un marco "universal" para diseñar y respaldar la apropiación exitosa de las salas de control con el fin de lograr un desempeño basado en valores. Sin embargo, creemos que considerar las tres fases distintas de apropiación y aprovechar el mecanismo adecuado para respaldar cada fase es un primer paso importante para revivir el valor en la gobernanza de la atención médica. (c) 2021 El autor(es).
</t>
  </si>
  <si>
    <t>10.1016/j.healthpol.2021.04.007</t>
  </si>
  <si>
    <t>Shah, R; Salek, MS; Finlay, AY; Kay, R; Nixon, SJ; Otwombe, K; Ali, FM; Ingram, JR</t>
  </si>
  <si>
    <t>Shah, R.; Salek, M. S.; Finlay, A. Y.; Kay, R.; Nixon, S. J.; Otwombe, K.; Ali, F. M.; Ingram, J. R.</t>
  </si>
  <si>
    <t>Mapping of Family Reported Outcome Measure (FROM-16) scores to EQ-5D: algorithm to calculate utility values</t>
  </si>
  <si>
    <t>Asignación de las puntuaciones de la escala de resultados informados por la familia (FROM-16) a EQ-5D: algoritmo para calcular los valores de utilidad</t>
  </si>
  <si>
    <t>ObjectiveAlthough decision scientists and health economists encourage inclusion of family member/informal carer utility in health economic evaluation, there is a lack of suitable utility measures comparable to patient utility measures such those based on the EQ-5D. This study aims to predict EQ-5D-3L utility values from Family Reported Outcome Measure (FROM-16) scores, to allow the use of FROM-16 data in health economic evaluation when EQ-5D data is not available.MethodsData from 4228 family members/partners of patients recruited to an online cross-sectional study through 58 UK-based patient support groups, three research support platforms and Welsh social services departments were randomly divided five times into two groups, to derive and test a mapping model. Split-half cross-validation was employed, resulting in a total of ten multinomial logistic regression models. The Monte Carlo simulation procedure was used to generate predicted EQ-5D-3L responses, and utility scores were calculated and compared against observed values. Mean error and mean absolute error were calculated for all ten validation models. The final model algorithm was derived using the entire sample.ResultsThe model was highly predictive, and its repeated fitting using multinomial logistic regression demonstrated a stable model. The mean differences between predicted and observed health utility estimates ranged from 0.005 to 0.029 across the ten modelling exercises, with an average overall difference of 0.015 (a 2.2% overestimate, not of clinical importance).ConclusionsThe algorithm developed will enable researchers and decision scientists to calculate EQ-5D health utility estimates from FROM-16 scores, thus allowing the inclusion of the family impact of disease in health economic evaluation of medical interventions when EQ-5D data is not available.</t>
  </si>
  <si>
    <t>ObjetivoAunque los científicos de toma de decisiones y los economistas de la salud alientan la inclusión de la utilidad de los familiares/cuidadores informales en la evaluación económica de la salud, existe una falta de medidas de utilidad adecuadas comparables a las medidas de utilidad del paciente, como las basadas en el EQ-5D. Este estudio tiene como objetivo predecir los valores de utilidad del EQ-5D-3L a partir de las puntuaciones de la Medida de resultados informados por la familia (FROM-16), para permitir el uso de los datos del FROM-16 en la evaluación económica de la salud cuando los datos del EQ-5D no están disponibles.MétodosLos datos de 4228 familiares/parejas de pacientes reclutados para un estudio transversal en línea a través de 58 grupos de apoyo a pacientes con sede en el Reino Unido, tres plataformas de apoyo a la investigación y departamentos de servicios sociales galeses se dividieron aleatoriamente cinco veces en dos grupos, para derivar y probar un modelo de mapeo. Se empleó la validación cruzada de división por la mitad, lo que dio como resultado un total de diez modelos de regresión logística multinomial. El procedimiento de simulación de Monte Carlo se utilizó para generar respuestas predichas del EQ-5D-3L, y las puntuaciones de utilidad se calcularon y compararon con los valores observados. Se calcularon el error medio y el error absoluto medio para los diez modelos de validación. El algoritmo del modelo final se derivó utilizando la muestra completa. Resultados El modelo fue altamente predictivo y su ajuste repetido mediante regresión logística multinomial demostró un modelo estable. Las diferencias medias entre las estimaciones de utilidad para la salud previstas y observadas oscilaron entre 0,005 y 0,029 en los diez ejercicios de modelado, con una diferencia general promedio de 0,015 (una sobreestimación del 2,2 %, sin importancia clínica). Conclusiones El algoritmo desarrollado permitirá a los investigadores y científicos de toma de decisiones calcular estimaciones de utilidad para la salud del EQ-5D a partir de las puntuaciones del FROM-16, lo que permitirá la inclusión del impacto familiar de la enfermedad en la evaluación económica sanitaria de las intervenciones médicas cuando no se disponga de datos del EQ-5D</t>
  </si>
  <si>
    <t>10.1007/s11136-023-03590-z</t>
  </si>
  <si>
    <t>QUALITY OF LIFE RESEARCH</t>
  </si>
  <si>
    <t>Shah, Rubina/0000-0001-8158-712X; Kay, Richard/0000-0001-8968-0951; Ali, Faraz/0000-0002-4184-2023; Finlay, Andrew Y/0000-0003-2143-1646; Ingram, John R/0000-0002-5257-1142; Salek, Sam/0000-0002-4612-5699; Otwombe, Kennedy/0000-0002-7433-4383</t>
  </si>
  <si>
    <t>0962-9343</t>
  </si>
  <si>
    <t>1573-2649</t>
  </si>
  <si>
    <t>Sherman, J; Zalzal, H; Bower, K</t>
  </si>
  <si>
    <t>Sherman, Jules; Zalzal, Habib; Bower, Kyle</t>
  </si>
  <si>
    <t>BackgroundChildren with medical complexity (CMC) often face significant barriers to accessing care, obtaining appropriate insurance coverage for medical devices, technology, supplies, home nursing and social services. These challenges, when viewed through the lens of social determinants of health, highlight concerns about healthcare inequity. These inequities can impact CMC by limiting access to follow-up appointments, leading to disproportionate use of emergency department services, restricting support services, reducing the quality of medical products and increasing the likelihood of adverse events. Addressing these concerns requires comprehensive policy changes at both state and federal levels. Achieving successful collaborations between states and federal agencies is particularly challenging and may take months or even years to accomplish.ObjectivesThrough an exploratory qualitative approach, this study facilitates a nuanced inquiry into the experiences and systemic challenges encountered by medical professionals and primary caregivers managing CMC who require a paediatric tracheostomy.MethodsQualitative interviews were conducted with 17 health professionals and primary caregivers residing in the United States. A thematic analysis was used to analyse the transcribed interview data.ResultsUsing exploratory thematic analysis, we identified challenges and opportunities for improvement regarding (a) access to health insurance, (b) procurement of essential medical supplies, (c) logistical constraints and (d) identifying interim solutions.ConclusionBuilding on our findings, we discuss how socioecological factors impact health and quality of life of CMC and families. Additionally, we address the growing gap in quality of care through a comprehensive approach that considers patient needs, regulatory frameworks and affordability.Patient or Public ContributionMedical practitioners and healthcare professionals were actively involved in the development, production and implementation of the research project. These individuals were given the opportunity to review their statements and review the manuscript before publishing. While caregivers did not engage in member checking, each provided their consent before data collection.</t>
  </si>
  <si>
    <t>Sherman, Jules/KWU-8926-2024</t>
  </si>
  <si>
    <t>Sherman, Jules/0000-0002-1346-9137; Bower, Kyle/0000-0001-6043-356X</t>
  </si>
  <si>
    <t>Lian, T; Reid, H; Rader, A; Dewitt-Feldman, S; Hezarkhani, E; Gu, E; Scott, M; Kutzer, K; Sandhu, S; Crowder, C; Ito, K; Eisenson, H; Bettger, JP; Shaw, RJ; Lewinski, AA; Ming, DY; Bosworth, HB; Zullig, LL; Batch, BC; Drake, C</t>
  </si>
  <si>
    <t>Lian, Tyler; Reid, Hadley; Rader, Abigail; Dewitt-Feldman, Sarah; Hezarkhani, Elmira; Gu, Elizabeth; Scott, Malik; Kutzer, Kate; Sandhu, Sahil; Crowder, Carolyn; Ito, Kristin; Eisenson, Howard; Bettger, Janet Prvu; Shaw, Ryan J.; Lewinski, Allison A.; Ming, David Y.; Bosworth, Hayden B.; Zullig, Leah L.; Batch, Bryan C.; Drake, Connor</t>
  </si>
  <si>
    <t>A Tailored SMS Text Message-Based Intervention to Facilitate Patient Access to Referred Community-Based Social Needs Resources: Protocol for a Pilot Feasibility and Acceptability Study</t>
  </si>
  <si>
    <t>Una intervención personalizada basada en mensajes de texto SMS para facilitar el acceso de los pacientes a recursos comunitarios de atención social: protocolo para un estudio piloto de viabilidad y aceptabilidad</t>
  </si>
  <si>
    <t>Background: Health care providers are increasingly screening patients for unmet social needs (eg, food, housing, transportation, and social isolation) and referring patients to relevant community-based resources and social services. Patients' connection to referred services is often low, however, suggesting the need for additional support to facilitate engagement with resources. SMS text messaging presents an opportunity to address barriers related to contacting resources in an accessible, scalable, and low-cost manner. Objective: In this multi-methods pilot study, we aim to develop an automated SMS text message-based intervention to promote patient connection to referred social needs resources within 2 weeks of the initial referral and to evaluate its feasibility and patient acceptability. This protocol describes the intervention, conceptual underpinnings, study design, and evaluation plan to provide a detailed illustration of how SMS technology can complement current social needs screening and referral practice patterns without disrupting care. Methods: For this pilot prospective cohort study, this SMS text message-based intervention augments an existing social needs screening, referral, and navigation program at a federally qualified health center. Patients who received at least one referral for any identified unmet social need are sent 2 rounds of SMS messages over 2 weeks. The first round consists of 5-10 messages that deliver descriptions of and contact information for the referred resources. The second round consists of 2 messages that offer a brief reminder to contact the resources. Participants will evaluate the intervention via a survey and a semistructured interview, informed by an adapted technology acceptance model. Rapid qualitative and thematic analysis will be used to extract themes from the responses. Primary outcomes are implementation feasibility and patient acceptability. Secondary outcomes relate to intervention effectiveness: self-reported attempt to connect and successful connection to referred resources 2 weeks after the initial referral encounter. Results: The study received regulatory approval in May 2021, and we anticipate enrolling 15-20 participants for this initial pilot. Conclusions: This protocol presents detailed implementation methods about a novel automated SMS intervention for social care integration within primary care. By sharing the study protocol early, we intend to facilitate the development and adoption of similar tools across different clinical settings, as more health care providers seek to address the unmet social needs of patients. Study findings will provide practical insights into the design and implementation of SMS text message-based interventions to improve social and medical care coordination.</t>
  </si>
  <si>
    <t xml:space="preserve">Antecedentes: Los proveedores de atención médica examinan cada vez más a los pacientes para detectar necesidades sociales no satisfechas (por ejemplo, comida, vivienda, transporte y aislamiento social) y derivan a los pacientes a recursos comunitarios y servicios sociales relevantes. Sin embargo, la conexión de los pacientes con los servicios derivados suele ser baja, lo que sugiere la necesidad de apoyo adicional para facilitar la interacción con los recursos. Los mensajes de texto SMS presentan una oportunidad para abordar las barreras relacionadas con el contacto con los recursos de una manera accesible, escalable y de bajo costo. 
Objetivo: En este estudio piloto de múltiples métodos, pretendemos desarrollar una intervención automatizada basada en mensajes de texto SMS para promover la conexión del paciente con los recursos de necesidades sociales derivados dentro de las 2 semanas posteriores a la derivación inicial y evaluar su viabilidad y aceptabilidad por parte del paciente. Este protocolo describe la intervención, los fundamentos conceptuales, el diseño del estudio y el plan de evaluación para proporcionar una ilustración detallada de cómo la tecnología SMS puede complementar los patrones actuales de práctica de detección y derivación de necesidades sociales sin interrumpir la atención. 
Métodos: Para este estudio de cohorte prospectivo piloto, esta intervención basada en mensajes de texto SMS aumenta un programa existente de detección, derivación y navegación de necesidades sociales en un centro de salud calificado a nivel federal. Los pacientes que recibieron al menos una derivación por cualquier necesidad social no satisfecha identificada reciben 2 rondas de mensajes SMS durante 2 semanas. La primera ronda consta de 5 a 10 mensajes que ofrecen descripciones e información de contacto de los recursos referidos. La segunda ronda consta de 2 mensajes que ofrecen un breve recordatorio para contactar con los recursos. Los participantes evaluarán la intervención a través de una encuesta y una entrevista semiestructurada, informada por un modelo de aceptación de tecnología adaptado. Se utilizará un análisis temático y cualitativo rápido para extraer temas de las respuestas. Los resultados primarios son la viabilidad de la implementación y la aceptabilidad del paciente. Los resultados secundarios se relacionan con la efectividad de la intervención: intento autoinformado de conectarse y conexión exitosa con los recursos referidos 2 semanas después del encuentro de derivación inicial. Resultados: El estudio recibió la aprobación regulatoria en mayo de 2021, y prevemos inscribir a 15-20 participantes para este piloto inicial. Conclusiones: Este protocolo presenta métodos de implementación detallados sobre una novedosa intervención de SMS automatizada para la integración de la atención social dentro de la atención primaria. Al compartir el protocolo del estudio de manera temprana, pretendemos facilitar el desarrollo y la adopción de herramientas similares en diferentes entornos clínicos, a medida que más proveedores de atención médica buscan abordar las necesidades sociales no satisfechas de los pacientes. Los hallazgos del estudio brindarán información práctica sobre el diseño y la implementación de intervenciones basadas en mensajes de texto SMS para mejorar la coordinación de la atención médica y social.
</t>
  </si>
  <si>
    <t>10.2196/37316</t>
  </si>
  <si>
    <t>L, Allison/IZE-2745-2023</t>
  </si>
  <si>
    <t>, elmira/0000-0003-3488-509X; Drake, Connor/0000-0002-5393-6246; Sandhu, Sahil/0000-0001-6458-5253; Dewitt-Feldman, Sarah/0000-0002-9583-634X; Gu, Elizabeth/0000-0002-2222-0819; Reid, Hadley/0000-0002-4329-7831; Lian, Tyler/0000-0003-4065-8416; Scott, Malik/0009-0008-5086-2238; Rader, Abigail/0000-0002-6315-9129; Lewinski, Allison A./0000-0002-1356-1857</t>
  </si>
  <si>
    <t>Germundsson, N</t>
  </si>
  <si>
    <t>Germundsson, Nora</t>
  </si>
  <si>
    <t>Configuring social assistance: conceptualizations and implications of the adoption of robotic process automation in the Swedish personal social services</t>
  </si>
  <si>
    <t>Many European countries' public organisations have turned to digital automation as a strategy to enhance the efficiency of their service delivery. One example of this is the use of Robotic Process Automation (RPA) in the provision of Social Assistance (SA) in Sweden. Swedish SA is a means-tested subsidy intended as a last resort for the economically most vulnerable persons, and caseworkers exercise a high degree of discretion when deciding on clients' eligibility for the benefit. Based on semi-structured interviews with stakeholders at the national and local levels, this study explores how these actors conceptualise and rationalise the adoption of RPA in the SA context and discusses how this relates to the mutual configuration of RPA and SA. The results show that RPA is framed as a simple technology to alleviate caseworkers' administrative workload so that they can instead focus on supporting clients towards self-sufficiency. However, local actors describe RPA adoption as a challenging process with modest outcomes. As such, the study suggests that stakeholders' simplified conceptualisation of RPA allows them to shift responsibility for its practical adoption to local PSS organisations, which ultimately pushes the PSS organisations towards configuring their SA casework processes around the limited capabilities of the technology. Offentliga organisationer i m &amp; aring;nga europeiska l &amp; auml;nder betraktar digital automatisering som en &amp; ouml;vergripande strategi f &amp; ouml;r att &amp; ouml;ka effektiviteten i sin leverans av service och tj &amp; auml;nster till allm &amp; auml;nheten. Ett exempel p &amp; aring; detta &amp; auml;r anv &amp; auml;ndningen av Robotic Process Automation (RPA) i handl &amp; auml;ggningen av ekonomiskt bist &amp; aring;nd i Sverige. Ekonomiskt bist &amp; aring;nd &amp; auml;r en behovspr &amp; ouml;vat bidrag, avsett som en sista utv &amp; auml;g f &amp; ouml;r de ekonomiskt mest utsatta, och handl &amp; auml;ggare inom ekonomiskt bist &amp; aring;nd &amp; aring;tnjuter en h &amp; ouml;g grad av handlingsutrymme n &amp; auml;r de beslutar om klienters r &amp; auml;tt till bidraget. Baserat p &amp; aring; semistrukturerade intervjuer med akt &amp; ouml;rer p &amp; aring; nationell och lokal niv &amp; aring;, unders &amp; ouml;ker f &amp; ouml;religgande studie hur dessa akt &amp; ouml;rer konceptualiserar och rationaliserar anv &amp; auml;ndningen av RPA i kontexten ekonomiskt bist &amp; aring;nd, och diskuterar hur detta relaterar till en &amp; ouml;msesidig konfigurering av RPA och ekonomiskt bist &amp; aring;nd. Resultaten visar att RPA konceptualiseras som en enkel teknisk l &amp; ouml;sning som ska att avhj &amp; auml;lpa handl &amp; auml;ggarnas administrativa arbetsb &amp; ouml;rda, f &amp; ouml;r att ist &amp; auml;llet kunna fokusera p &amp; aring; att st &amp; ouml;dja klienter mot sj &amp; auml;lvf &amp; ouml;rs &amp; ouml;rjning. De kommunala akt &amp; ouml;rerna beskriver emellertid integreringen av RPA i den praktiska organisatoriska kontexten som en utmanande process med blygsamma resultat. Studien visar hur den f &amp; ouml;renklade konceptualiseringen av RPA m &amp; ouml;jligg &amp; ouml;r att ansvaret f &amp; ouml;r dess integrering f &amp; ouml;rskjuts till den lokala niv &amp; aring;n, d &amp; auml;r man i slut &amp; auml;ndan drivs att konfigurera &amp; auml;rendehanteringen kring teknikens begr &amp; auml;nsade kapacitet.</t>
  </si>
  <si>
    <t xml:space="preserve">Las organizaciones públicas de muchos países europeos han recurrido a la automatización digital como estrategia para mejorar la eficiencia de la prestación de sus servicios. Un ejemplo de ello es el uso de la automatización robótica de procesos (RPA) en la prestación de asistencia social (SA) en Suecia. La SA sueca es un subsidio sujeto a prueba de recursos destinado a ser un último recurso para las personas económicamente más vulnerables, y los trabajadores sociales ejercen un alto grado de discreción al decidir sobre la elegibilidad de los clientes para el beneficio. Basado en entrevistas semiestructuradas con partes interesadas a nivel nacional y local, este estudio explora cómo estos actores conceptualizan y racionalizan la adopción de RPA en el contexto de la SA y analiza cómo esto se relaciona con la configuración mutua de RPA y SA. Los resultados muestran que la RPA se enmarca como una tecnología simple para aliviar la carga de trabajo administrativo de los trabajadores sociales para que puedan centrarse en apoyar a los clientes hacia la autosuficiencia. Sin embargo, los actores locales describen la adopción de RPA como un proceso desafiante con resultados modestos. Como tal, el estudio sugiere que la conceptualización simplificada de RPA de las partes interesadas les permite transferir la responsabilidad de su adopción práctica a las organizaciones PSS locales, lo que en última instancia empuja a las organizaciones PSS a configurar sus procesos de trabajo de casos SA en torno a las capacidades limitadas de la tecnología. 
</t>
  </si>
  <si>
    <t>10.1080/13691457.2024.2421879</t>
  </si>
  <si>
    <t>EUROPEAN JOURNAL OF SOCIAL WORK</t>
  </si>
  <si>
    <t>1468-2664</t>
  </si>
  <si>
    <t>2024 NOV 2</t>
  </si>
  <si>
    <t>Javanbakht, M; Saleh, H; Hemami, MR; Branagan-Harris, M; Boiano, M</t>
  </si>
  <si>
    <t>Javanbakht, Mehdi; Saleh, Hesham; Hemami, Mohsen Rezaei; Branagan-Harris, Michael; Boiano, Margaret</t>
  </si>
  <si>
    <t>A Corticosteroid-Eluting Sinus Implant Following Endoscopic Sinus Surgery for Chronic Rhinosinusitis: A UK-Based Cost-Effectiveness Analysis</t>
  </si>
  <si>
    <t>Implante sinusal liberador de corticosteroides tras cirugía endoscópica sinusal para rinosinusitis crónica: análisis de costo-efectividad en el Reino Unido</t>
  </si>
  <si>
    <t>Background Chronic rhinosinusitis (CRS) is one of the commonest chronic health problems among adults in the UK. Around 15% of CRS patients undergo functional endoscopic sinus surgery (FESS) annually after failing medical treatment. However, as incomplete resolution of symptoms or complications post-operatively is common, the post-operative management is considered to be as important as the surgery itself. A bioabsorbable corticosteroid-eluting sinus implant (CESI) (Propel(R), mometasone furoate 370 mu g) has been used as an alternative post-FESS treatment. Objective The objective of this study was to assess the cost effectiveness of the corticosteroid-eluting implant versus non-corticosteroid-eluting spacer following FESS for treatment of patients with CRS. Methods A decision tree model was developed to estimate the cost and effectiveness in each strategy. Costs and effects were estimated from a UK National Health Service (NHS) and personal social services perspective over a 6-month time horizon. Model pathways and parameters were informed by existing clinical guidelines and literature and sensitivity analyses were conducted to explore uncertainties in base-case assumptions. Results Over a 6-month time horizon, inserting CESI at the end of FESS is less costly (4646 pound vs. 4655 pound per patient) and is the more effective intervention [total quality-adjusted life-years (QALYs) over 6 months 0.443 vs. 0.444] than non-corticosteroid-eluting spacers; hence, it is a dominant strategy. The probabilistic analysis results indicate that CESI following FESS has a 62% probability of being cost effective at the 20,000 pound/per QALY willingness-to-pay threshold and 56% probability of being a cost-saving intervention. Conclusions The use of CESI after FESS results in fewer post-operative complications than non-corticosteroid-eluting implants and may be a cost-saving technology over a 6-month time horizon. Although the cost of initial treatment with the CESI is greater, cost savings are made due to a reduction in the number of complications experienced.</t>
  </si>
  <si>
    <t>10.1007/s41669-020-00198-8</t>
  </si>
  <si>
    <t>PHARMACOECONOMICS-OPEN</t>
  </si>
  <si>
    <t>2509-4262</t>
  </si>
  <si>
    <t>2509-4254</t>
  </si>
  <si>
    <t>Ochoa, AM; Paneda, CC; Wu, ESC; Maxwell, KE; Garth, G; Smith, T; Holloway, IW</t>
  </si>
  <si>
    <t>Ochoa, Ayako Miyashita; Paneda, Christian Corpuz; Wu, Elizabeth S. C.; Maxwell, Katherine Elizabeth; Garth, Gerald; Smith, Terry; Holloway, Ian Walter</t>
  </si>
  <si>
    <t>A Community-Developed, Web-Based Mobile App Intervention Addressing Social Work and Legal Needs of Black Sexual Minority Men Living With HIV: Protocol for a Randomized Comparison Trial</t>
  </si>
  <si>
    <t>Una aplicación móvil desarrollada por la comunidad y basada en la web que aborda las necesidades sociales y legales de los hombres negros pertenecientes a minorías sexuales que viven con VIH: Protocolo para un ensayo comparativo aleatorio</t>
  </si>
  <si>
    <t>Background: Black sexual minority men (BSMM) are disproportionately affected by HIV. Los Angeles County (LAC) carries a substantial burden of the HIV epidemic in California. Negative effects of both psychosocial and structural barriers highlight the timely need to increase HIV treatment among BSMM. Successful HIV interventions based on social media and mobile phone technology have been demonstrated. This protocol describes LINX LA, a study that tests LINX, a web-based mobile app that provides tailored social services, legal resources, and peer support for BSMM living with HIV (BSMM+) in LAC using a randomized comparison trial. Objective: During phase 1, the LINX LA study aims to engage in an iterative design process to develop the LINX App using qualitative data to inform and tailor the mobile app technology and its functionality. In phase 2 of LINX LA, we will test the efficacy of the LINX App compared with the LINX App Plus to improve HIV treatment outcomes (ie, antiretroviral therapy adherence, viral suppression) among BSMM+ in LAC by addressing social work and legal needs and developing a forum for peer support. Methods: In this study funded by the California HIV/AIDS Research Program, we will recruit and enroll BSMM+ participants (aged &gt;= 18 years) in LAC (N=400) to participate in a 12-month study that includes access to the LINX App, which provides a forum for peer support and tailored content aimed at improving the use of social and legal resources. All participants will also receive survey-based interviews at 3 time points (at baseline and 6- and 12-month intervals) and weekly text message surveys that assess medication and treatment adherence. Treatment adherence and viral suppression will be extracted from medical record data. Half of the participants will also be randomly assigned to receive 3 individualized coaching sessions (at 1-, 3-, and 6-month intervals) and the ability to directly message their coach via the LINX App. Over the course of the study, LINX App participants will receive a minimum of US $130 in cash and LINX App Plus participants will receive a minimum of US $190. We hypothesize that participants enrolled in LINX App Plus will demonstrate greater improvement in HIV outcomes compared with LINX App participants. Results: The LINX study will test the efficacy of a web-based mobile app intervention for BSMM+ in LAC (N=400). The LINX App seeks to increase participants' knowledge of HIV; to facilitate access to necessary social and legal services, including information and referrals; and to increase social support across participants by providing a mediated forum for engagement. Conclusions: The implementation of LINX LA aims to develop and test a culturally tailored approach to improve the HIV treatment outcomes of BSMM+.</t>
  </si>
  <si>
    <t xml:space="preserve">Antecedentes: Los hombres negros pertenecientes a minorías sexuales (BSMM, por sus siglas en inglés) se ven afectados de manera desproporcionada por el VIH. El condado de Los Ángeles (LAC, por sus siglas en inglés) soporta una carga sustancial de la epidemia del VIH en California. Los efectos negativos de las barreras psicosociales y estructurales resaltan la necesidad oportuna de aumentar el tratamiento del VIH entre los BSMM. Se han demostrado intervenciones exitosas contra el VIH basadas en las redes sociales y la tecnología de los teléfonos móviles. Este protocolo describe LINX LA, un estudio que prueba LINX, una aplicación móvil basada en la web que brinda servicios sociales personalizados, recursos legales y apoyo entre pares para los BSMM que viven con el VIH (BSMM+) en LAC mediante un ensayo comparativo aleatorio. 
Objetivo: Durante la fase 1, el estudio LINX LA tiene como objetivo participar en un proceso de diseño iterativo para desarrollar la aplicación LINX utilizando datos cualitativos para informar y adaptar la tecnología de la aplicación móvil y su funcionalidad. En la fase 2 de LINX LA, probaremos la eficacia de la aplicación LINX en comparación con la aplicación LINX Plus para mejorar los resultados del tratamiento del VIH (es decir, la adherencia a la terapia antirretroviral, la supresión viral) entre BSMM+ en LAC abordando las necesidades legales y de trabajo social y desarrollando un foro para el apoyo de pares. Métodos: En este estudio financiado por el Programa de Investigación del VIH/SIDA de California, reclutaremos e inscribiremos a participantes BSMM+ (de ≥ 18 años) en LAC (N = 400) para participar en un estudio de 12 meses que incluye acceso a la aplicación LINX, que proporciona un foro de apoyo de pares y contenido personalizado destinado a mejorar el uso de recursos sociales y legales. Todos los participantes también recibirán entrevistas basadas en encuestas en 3 puntos temporales (al inicio y en intervalos de 6 y 12 meses) y encuestas semanales por mensaje de texto que evalúan la medicación y la adherencia al tratamiento. La adherencia al tratamiento y la supresión viral se extraerán de los datos de la historia clínica. La mitad de los participantes también serán asignados aleatoriamente para recibir 3 sesiones de coaching individualizadas (en intervalos de 1, 3 y 6 meses) y la capacidad de enviar mensajes directamente a su coach a través de la aplicación LINX. Durante el transcurso del estudio, los participantes de la aplicación LINX recibirán un mínimo de US $130 en efectivo y los participantes de la aplicación LINX Plus recibirán un mínimo de US $190. Planteamos la hipótesis de que los participantes inscritos en la aplicación LINX Plus demostrarán una mayor mejora en los resultados del VIH en comparación con los participantes de la aplicación LINX. 
Resultados: El estudio LINX probará la eficacia de una intervención de aplicación móvil basada en la web para BSMM+ en LAC (N = 400). La aplicación LINX busca aumentar el conocimiento de los participantes sobre el VIH; facilitar el acceso a los servicios sociales y legales necesarios, incluida la información y las referencias; y aumentar el apoyo social entre los participantes al proporcionar un foro mediado para la participación. Conclusiones: La implementación de LINX LA tiene como objetivo desarrollar y probar un enfoque adaptado culturalmente para mejorar los resultados del tratamiento del VIH de BSMM+.
</t>
  </si>
  <si>
    <t>10.2196/19770</t>
  </si>
  <si>
    <t>Paneda, Christian/0000-0002-7842-9742; Maxwell, Katherine/0000-0001-7884-720X; Garth, Gerald/0000-0002-3218-8517; Wu, Elizabeth/0000-0002-3015-8795; Miyashita Ochoa, Ayako/0000-0002-4181-4356; Holloway, Ian/0000-0001-7454-8632; , Terry/0000-0002-9215-2233</t>
  </si>
  <si>
    <t>Jacoby, SF; Robinson, AJ; Webster, JL; Morrison, CN; Richmond, TS</t>
  </si>
  <si>
    <t>Jacoby, Sara F.; Robinson, Andrew J.; Webster, Jessica L.; Morrison, Christopher N.; Richmond, Therese S.</t>
  </si>
  <si>
    <t>The feasibility and acceptability of mobile health monitoring for real-time assessment of traumatic injury outcomes</t>
  </si>
  <si>
    <t>Viabilidad y aceptabilidad de la monitorización sanitaria móvil para la evaluación en tiempo real de los resultados de las lesiones traumáticas</t>
  </si>
  <si>
    <t>Background: Traumatic injuries are a health event that can begin a trajectory towards chronic health and social challenges. Mobile technology-based prevention and treatment interventions have been used to monitor and transform outcomes across a myriad of health conditions, but their potential in long-term injury recovery is unexplored. The goal of this pilot study was to assess the acceptability and feasibility of mobile health monitoring for long-term outcomes in a population of trauma patients with known barriers to health and social care after injury. Methods: We re-recruited 25 individuals, 12-36 months after acute hospitalization, from a recently concluded study of psychological outcomes in seriously injured Black men in Philadelphia, Pennsylvania. This mixed- methods pilot study was conducted in three phases: (I) qualitative interviews and development of a pilot monitoring platform; ( II) a 3-month feasibility trial of mobile monitoring of patientre-ported outcomes and biometric data using a wrist-worn commercial fitness monitor (n=18); (III) post-implementation qualitative interviews. Results: Analysis of data from pre-implementation interviews indicated that the majority of participants used smartphones as a primary means of communicating with their social network and to access the internet. The 90-day pilot trial of mobile monitoring indicated participants' preference text-delivered communication and survey elicitation. Response rates for 12 automated surveys ranged from 84-92%. Twenty-four hours a day adherence to optional biometric monitoring was generally lower than 50% but ranged widely indicating both very low adherence and very high adherence. Four of 25 participants, 2 who had opted for Fitbit monitoring, were lost to follow-up at the end of the 90-day pilot trial. In post-implementation assessments, participants endorsed the acceptability of mobile monitoring highlighting the benefit of its convenience and flexibility over in-person outcome monitoring. Participants also perceived its potential benefit in long-term engagement with health and social services to assist with the challenges they faced when attempting to achieve physical, psychological, social, and financial recovery after hospitalization. These findings were reinforced through qualitative interviews which highlighted, in addition to acceptability, the perceived value of self-monitoring through the use of wearable devices to track health data like physical activity and sleep. Conclusions: This study indicates the feasibility and acceptability of mobile health monitoring used to examine long-term injury sequalae. Future research may leverage this novel strategy, refining its application to address current limitations in the reliability and accuracy of commercially available wearable technology, relative costs and benefits of different mobile data collection strategies, integration within current clinical paradigms and generalizability across injured populations and socio-ecological environments.</t>
  </si>
  <si>
    <t>10.21037/mhealth-19-200</t>
  </si>
  <si>
    <t>MHEALTH</t>
  </si>
  <si>
    <t>Jacoby, Sara/X-7412-2019</t>
  </si>
  <si>
    <t>Morrison, Christopher/0000-0001-6522-6420</t>
  </si>
  <si>
    <t>2306-9740</t>
  </si>
  <si>
    <t>Palm, K; Fischier, UP</t>
  </si>
  <si>
    <t>Palm, Klas; Fischier, Ulrika Persson</t>
  </si>
  <si>
    <t>What Managers Find Important for Implementation of Innovations in the Healthcare Sector - Practice Through Six Management Perspectives</t>
  </si>
  <si>
    <t>Lo que los directivos consideran importante para la implementación de innovaciones en el sector de la salud: práctica a través de seis perspectivas de gestión</t>
  </si>
  <si>
    <t>Background: There is a growing expectation that many health organisations will implement innovations. One obstacle for innovative ideas to have an impact on the healthcare system in practice seems to be difficulties in the implementation phase. There is a lack of concretization of theoretical perspectives related to implementation of innovations. The research question answered by this article is: Which enabling factors can facilitate the specific step of moving from idea generation to implementation in a healthcare context? Methods: The research was carried out with a qualitative action research methodology where the researchers took part in the innovation implementation project. The authors of this article were part of a collaborative innovation implementation project involving approximately 54 practitioners. The project was run by five stakeholders: (1) the Division of Assistive Technology in the Dalarna County Council Regional Healthcare Administration, (2) the Habilitation Division, (3) the Division for Home Care and Social Services in the municipality of Leksand, (4) Dalarna University, and (5) Uppsala University. Through a 'Pearl growing' technique six implementation management perspectives were, as a framework, identified and presented for the practitioners. The practitioners worked further to concretize these six perspectives. Data was collected through five workshops and collaborations between the researchers and the practitioners. Data was clustered regarding what the managers want to achieve within these six perspectives (ideal situation) and the main means for reaching this situation. Results: The study underlying this article generated 35 concrete enabling factors for successful innovation implementation, distributed over the initially presented six theoretical perspectives. Conclusion: Concretizing management principles into enabling factors shows, on the one hand, that the theoretical principles have practical value, but on the other that they must be adopted to the specific circumstances of each organization, and that too abstract principles can hardly be operationalized. Copyright: (c) 2021 The Author(s); Published by Kerman University of Medical Sciences. This is an open-access article distributed under the terms of the Creative Commons Attribution License (https://creativecommons.org/licenses/ by/4.0), which permits unrestricted use, distribution, and reproduction in any medium, provided the original work is properly cited. Citation: Palm K, Persson Fischier U. What managers find important for implementation of innovations in the healthcare sector - practice through six management perspectives. Int J Health Policy Manag. 2021;x(x):x-x. doi:10.34172/ijhpm.2021.146</t>
  </si>
  <si>
    <t>10.34172/ijhpm.2021.146</t>
  </si>
  <si>
    <t>INTERNATIONAL JOURNAL OF HEALTH POLICY AND MANAGEMENT</t>
  </si>
  <si>
    <t>Palm, Klas/0000-0002-7409-8966</t>
  </si>
  <si>
    <t>2322-5939</t>
  </si>
  <si>
    <t>McInnes, DK; Dunlap, S; Fix, GM; Foster, MV; Conti, J; Roncarati, JS; Hyde, JK</t>
  </si>
  <si>
    <t>McInnes, D. Keith; Dunlap, Shawn; Fix, Gemmae M.; Foster, Marva V.; Conti, Jennifer; Roncarati, Jill S.; Hyde, Justeen K.</t>
  </si>
  <si>
    <t>Longitudinal high-frequency ethnographic interviewing to simulate and prepare for intensive smartphone data collection among veterans with homeless experience</t>
  </si>
  <si>
    <t>Entrevistas etnográficas longitudinales de alta frecuencia para simular y preparar la recopilación intensiva de datos de teléfonos inteligentes entre veteranos con experiencia en situación de calle</t>
  </si>
  <si>
    <t>Objective: While Veteran homelessness has steadily declined over the last decade, those who continue to be unhoused have complex health and social concerns. Housing instability interferes with access to healthcare, social services, and treatment adherence. Preventing unwanted housing transitions is a public health priority. This study is the first phase of a larger research agenda that aims to test the acceptability and feasibility of smartphone-enabled data collection with veterans experiencing homelessness. In preparation for the development of the smartphone data collection application, we utilized ethnographic methods guided by user-centered design principles to inform survey content, approach to recruitment and enrollment, and design decisions. Methods: We used a case study design, selecting a small sample (n = 10) of veterans representing a range of homelessness experiences based on risk and length of time. Participants were interviewed up to 14 times over a 4-week period, using a combination of qualitative methods. Additionally, 2 focus group discussions were conducted. Interviews were audio-recorded and transcribed. Data were synthesized and triangulated through use of rapid analysis techniques. Results: All participants had experience using smartphones and all but one owned one at the time of enrollment. Participants described their smartphones as lifelines to social network members, healthcare, and social service providers. Social relationships, physical and mental health, substance use, income, and housing environment were identified as being directly and indirectly related to transitions in housing. Over the course of similar to 30 days of engagement with participants, the research team observed dynamic fluctuations in emotional states, relationships, and utilization of services. These fluctuations could set off a chain of events that were observed to both help participants transition into more stable housing or lead to setbacks and further increase vulnerability and instability. In addition to informing the content of survey questions that will be programmed into the smartphone app, participants also provided a broad range of recommendations for how to approach recruitment and enrollment in the future study and design features that are important to consider for veterans with a range of physical abilities, concerns with trust and privacy, and vulnerability to loss or damage of smartphones. Conclusion: The ethnographic approach guided by a user-centered design framework provided valuable data to inform our future smartphone data collection effort. Data were critical to understanding aspects of day-to-day life that important to content development, app design, and approach to data collection.</t>
  </si>
  <si>
    <t xml:space="preserve">Objetivo: Si bien la falta de vivienda de los veteranos ha disminuido de manera constante durante la última década, quienes continúan sin vivienda tienen problemas sociales y de salud complejos. La inestabilidad de la vivienda interfiere con el acceso a la atención médica, los servicios sociales y la adherencia al tratamiento. Prevenir transiciones de vivienda no deseadas es una prioridad de salud pública. Este estudio es la primera fase de una agenda de investigación más amplia que tiene como objetivo probar la aceptabilidad y viabilidad de la recopilación de datos habilitada para teléfonos inteligentes con veteranos que experimentan falta de vivienda. En preparación para el desarrollo de la aplicación de recopilación de datos para teléfonos inteligentes, utilizamos métodos etnográficos guiados por principios de diseño centrados en el usuario para informar el contenido de la encuesta, el enfoque de reclutamiento e inscripción y las decisiones de diseño. 
Métodos: Utilizamos un diseño de estudio de caso, seleccionando una muestra pequeña (n = 10) de veteranos que representan una variedad de experiencias de falta de vivienda en función del riesgo y la duración. Los participantes fueron entrevistados hasta 14 veces durante un período de 4 semanas, utilizando una combinación de métodos cualitativos. Además, se llevaron a cabo 2 debates de grupos focales. Las entrevistas se grabaron en audio y se transcribieron. Los datos se sintetizaron y triangularon mediante el uso de técnicas de análisis rápido. Resultados: Todos los participantes tenían experiencia en el uso de teléfonos inteligentes y todos, excepto uno, poseían uno en el momento de la inscripción. Los participantes describieron sus teléfonos inteligentes como "salvavidas" para los miembros de la red social, la atención médica y los proveedores de servicios sociales. Las relaciones sociales, la salud física y mental, el uso de sustancias, los ingresos y el entorno de la vivienda se identificaron como relacionados directa e indirectamente con las transiciones en la vivienda. En el transcurso de aproximadamente 30 días de interacción con los participantes, el equipo de investigación observó fluctuaciones dinámicas en los estados emocionales, las relaciones y la utilización de los servicios. Estas fluctuaciones podrían desencadenar una cadena de eventos que se observó que ayudaban a los participantes a realizar la transición a una vivienda más estable o que conducían a reveses y aumentaban aún más la vulnerabilidad y la inestabilidad. Además de informar el contenido de las preguntas de la encuesta que se programarán en la aplicación para teléfonos inteligentes, los participantes también proporcionaron una amplia gama de recomendaciones sobre cómo abordar el reclutamiento y la inscripción en el estudio futuro y las características de diseño que son importantes para considerar para los veteranos con una variedad de capacidades físicas, preocupaciones por la confianza y la privacidad y vulnerabilidad a la pérdida o daño de los teléfonos inteligentes. 
Conclusión: El enfoque etnográfico guiado por un marco de diseño centrado en el usuario proporcionó datos valiosos para fundamentar nuestro futuro esfuerzo de recopilación de datos de teléfonos inteligentes. Los datos fueron fundamentales para comprender aspectos de la vida cotidiana que son importantes para el desarrollo de contenido, el diseño de aplicaciones y el enfoque de la recopilación de datos.
</t>
  </si>
  <si>
    <t>10.3389/fdgth.2022.897288</t>
  </si>
  <si>
    <t>FRONTIERS IN DIGITAL HEALTH</t>
  </si>
  <si>
    <t>; Fix, Gemmae/KHW-0528-2024</t>
  </si>
  <si>
    <t>Conti, Jennifer/0000-0003-2056-7947; Fix, Gemmae/0000-0001-6055-4177</t>
  </si>
  <si>
    <t>2673-253X</t>
  </si>
  <si>
    <t>AUG 12</t>
  </si>
  <si>
    <t>Kampfer, LM; Vos, D; De Beer, L</t>
  </si>
  <si>
    <t>Kampfer, Loui-Marie; Vos, Deon; De Beer, Louw</t>
  </si>
  <si>
    <t>Support services to learners in public schools in the education systems of the BRICS member countries</t>
  </si>
  <si>
    <t>Servicios de apoyo a los estudiantes de las escuelas públicas de los sistemas educativos de los países miembros del BRICS</t>
  </si>
  <si>
    <t>An education system is a framework that meets the educational needs of a particular target group. Education systems consist of different components and elements to provide effective education to the target group with specific educational needs. These components include the education system policy, education system administration, education structure and support services. For the effective functioning of an education system, it is necessary that all components collaborate. New challenges are constantly being posed to education systems, and changes in technology, the community, the target group and the curriculum are constantly occurring. To ensure effective teaching in the education situation, education depends on additional help from service providers which do not form part of the education system. These support services (additional assistance) are essential for the effective functioning of education and contribute to the effectiveness of teaching. The need for specific types of educational support services differs with respect to different education systems, as the needs of particular target groups may differ from one another. This study investigates educational support services for learners as an element of the education system in the BRICS member countries and identifies the best practices in the educational support services of these countries. The aim of the study derives from the fact that there have been concerns among various education authorities regarding support services that do not function optimally and do not meet the educational needs of teachers and learners, as well as teaching activities and structures. There is a lack of research on specifically the nature of the component support services to learners in the BRICS countries. Therefore, the problem was addressed by using a comparative view of the education component of support services to learners in the BRICS countries in order to identify challenges and best practices and make recommendations to improve these support services to learners. The research was conducted using a qualitative research approach within the framework of the interpretivist research paradigm by using a document analysis as the method of data generation. Various types of documents were used, which had mainly been found through the use of the search engines Google Scholar and SAePublications, as well as books and academic journals. After careful study of the documents, all data relevant to the study were screened and categorised so that themes could be identified. The following themes were identified: inclusive education; assistance to learners employing the aid of medical and dental services; social services; and nutrition services. The BRICS member countries were selected as participating countries for the study, as all five member countries are involved in identifying their needs and establishing action plans to ultimately meet the educational needs of the target group.</t>
  </si>
  <si>
    <t>10.17159/2224-7912/2023/v63n4a5</t>
  </si>
  <si>
    <t>TYDSKRIF VIR GEESTESWETENSKAPPE</t>
  </si>
  <si>
    <t>de Beer, Zacharias/ACO-4312-2022</t>
  </si>
  <si>
    <t>0041-4751</t>
  </si>
  <si>
    <t>Dana, R; Sullivan, S; MacGowan, RJ; Chavez, PR; Wall, KM; Sanchez, TH; Stephenson, R; Hightow-Weidman, L; Johnson, JA; Smith, A; Sharma, A; Jones, J; Hannah, M; Trigg, M; Luo, W; Caldwell, J; Sullivan, PS</t>
  </si>
  <si>
    <t>Dana, Ruth; Sullivan, Stephen; MacGowan, Robin J.; Chavez, Pollyanna R.; Wall, Kristin M.; Sanchez, Travis H.; Stephenson, Rob; Hightow-Weidman, Lisa; Johnson, Jeffrey A.; Smith, Amanda; Sharma, Akshay; Jones, Jeb; Hannah, Marissa; Trigg, Monica; Luo, Wei; Caldwell, Joanna; Sullivan, Patrick Sean</t>
  </si>
  <si>
    <t>Engaging Black or African American and Hispanic or Latino Men Who Have Sex With Men for HIV Testing and Prevention Services Through Technology: Protocol for the iSTAMP Comparative Effectiveness Trial</t>
  </si>
  <si>
    <t>Captación de hombres negros o afroamericanos e hispanos o latinos que tienen relaciones sexuales con hombres para la realización de pruebas del VIH y servicios de prevención a través de la tecnología: Protocolo del ensayo de eficacia comparativa iSTAMP</t>
  </si>
  <si>
    <t>Background: Gay, bisexual, and other men who have sex with men (MSM), particularly Black or African American MSM (BMSM) and Hispanic or Latino MSM (HLMSM), continue to be disproportionately affected by the HIV epidemic in the United States. Previous HIV self-testing programs have yielded high testing rates, although these studies predominantly enrolled White, non-Hispanic MSM. Mobile health tools can support HIV prevention, testing, and treatment. This protocol details an implementation study of mailing free HIV self-tests (HIVSTs) nested within a randomized controlled trial designed to assess the benefit of a mobile phone app for increasing the uptake of HIV prevention and other social services. Objective: This study was a comparative effectiveness trial of innovative recruitment and testing promotion strategies intended to effectively reach cisgender BMSM and HLMSM. We evaluated the use of a mobile app for increasing access to care. Methods: Study development began with individual and group consultations that elicited feedback from 3 core groups: HIV care practitioners and researchers, HIV service organization leaders from study states, and BMSM and HLMSM living in the study states. Upon completion of the formative qualitative work, participants from 11 states, based on the observed areas of highest rate of new HIV diagnoses among Black and Hispanic MSM, were recruited through social networking websites and smartphone apps. After eligibility was verified, participants consented and were randomized to the intervention arm (access to the Know@Home mobile app) or the control arm (referral to web resources). We provided all participants with HIVSTs. The evaluation of the efficacy of a mobile phone app to support linkage to posttest prevention services that included sexually transmitted infection testing, pre-exposure prophylaxis initiation, antiretroviral treatment, and acquisition of condoms and compatible lubricants has been planned. Data on these outcomes were obtained from several sources, including HIVST-reporting surveys, the 4-month follow-up survey, laboratory analyses of dried blood spot cards returned by the participant, and data obtained from the state health department surveillance systems. Where possible, relevant subgroup analyses were performed.Results: During the formative development phase, 9 consultations were conducted: 6 in-depth individual discussions and 3 group consultations. From February 2020 through February 2021, we enrolled 2093 MSM in the randomized controlled trial from 11 states, 1149 BMSM and 944 HLMSM.Conclusions: This study was designed and implemented to evaluate the effectiveness of recruitment strategies to reach BMSM and HMSM and of a mobile app with regard to linkage to HIV prevention or treatment services. Data were also obtained to allow for the analyses of cost and cost-effectiveness related to study enrollment, HIV testing uptake, identification of previously undiagnosed HIV, sexually transmitted infection testing and treatment, and linkage to HIV prevention or treatment services.</t>
  </si>
  <si>
    <t xml:space="preserve">Antecedentes: Los hombres gays, bisexuales y otros hombres que tienen relaciones sexuales con hombres (HSH), en particular los HSH negros o afroamericanos (HSHB) y los HSH hispanos o latinos (HSHL), siguen viéndose afectados de forma desproporcionada por la epidemia del VIH en Estados Unidos. Los programas anteriores de autodiagnóstico del VIH han arrojado altas tasas de pruebas, aunque estos estudios incluyeron predominantemente a HSH blancos no hispanos. Las herramientas de salud móvil pueden apoyar la prevención, las pruebas y el tratamiento del VIH. Este protocolo detalla un estudio de implementación de autodiagnósticos gratuitos del VIH por correo (HIVST) anidado dentro de un ensayo controlado aleatorizado diseñado para evaluar el beneficio de una aplicación de teléfono móvil para aumentar la aceptación de la prevención del VIH y otros servicios sociales. Objetivo: Este estudio fue un ensayo comparativo de efectividad de estrategias innovadoras de reclutamiento y promoción de pruebas destinadas a llegar de manera efectiva a hombres y mujeres cisgénero. Se evaluó el uso de una aplicación móvil para aumentar el acceso a la atención. Métodos: El desarrollo del estudio comenzó con consultas individuales y grupales que obtuvieron comentarios de 3 grupos principales: profesionales e investigadores de la atención del VIH, líderes de organizaciones de servicios del VIH de los estados del estudio, y BMSM y HLMSM que viven en los estados del estudio. Una vez finalizado el trabajo cualitativo formativo, se reclutaron participantes de 11 estados, según las áreas observadas de mayor tasa de nuevos diagnósticos de VIH entre HSH negros e hispanos, a través de sitios web de redes sociales y aplicaciones para teléfonos inteligentes. Una vez verificada su elegibilidad, los participantes conse
</t>
  </si>
  <si>
    <t>10.2196/43414</t>
  </si>
  <si>
    <t>Sullivan, Patrick/AAX-4604-2021; Jones, Jeb/AAN-7584-2021; LUO, WEI/GPX-9485-2022</t>
  </si>
  <si>
    <t>sanchez, travis/0000-0003-1133-4762; Hightow-Weidman, Lisa/0000-0002-2421-923X; Wall, Kristin/0000-0001-8547-2004; Sullivan, Stephen/0000-0003-4812-2579; Dana, Ruth/0000-0003-4654-5287</t>
  </si>
  <si>
    <t>BBDD</t>
  </si>
  <si>
    <t>TÍTULO</t>
  </si>
  <si>
    <t>LUGAR</t>
  </si>
  <si>
    <t>Metodología</t>
  </si>
  <si>
    <t>Colectivo</t>
  </si>
  <si>
    <t>Tipo de tecnología</t>
  </si>
  <si>
    <t>Temática</t>
  </si>
  <si>
    <t>Tecno o digi</t>
  </si>
  <si>
    <t>MOTIVO DE EXCLUSION/INCLUSIÓN</t>
  </si>
  <si>
    <t>WOS</t>
  </si>
  <si>
    <t>W1</t>
  </si>
  <si>
    <t>Suecia</t>
  </si>
  <si>
    <t>MIXTA. enfoque multimétodo. Se recopilaron datos cuantitativos y cualitativos antes, durante y después de la prueba</t>
  </si>
  <si>
    <t>adultos mayores y personal de servicios sociales</t>
  </si>
  <si>
    <t>plataforma web de interacción social “la sala Fik@” Fik@ room</t>
  </si>
  <si>
    <t>combatir la soledad y el aislamiento social</t>
  </si>
  <si>
    <t>Tecno</t>
  </si>
  <si>
    <t>explorar el uso que hacen los adultos mayores de una nueva plataforma web de interacción social</t>
  </si>
  <si>
    <t>W2</t>
  </si>
  <si>
    <t>Rusia</t>
  </si>
  <si>
    <t>MIXTA. Datos oficiales de la Observación Estadística Federal sobre el uso de tecnologías de la información y redes de telecomunicaciones por parte de la población. Además, datos del Sistema Estatal Unificado de Información sobre Seguridad Social para realizar un análisis más profundo de los problemas existentes en la distribución del capital digital</t>
  </si>
  <si>
    <t>estudio destinado a desarrollar el concepto de "capital digital" de los consumidores actuales y potenciales de servicios sociales, que incluyó un análisis de su alfabetización digital, el uso de Internet, así como las capacidades técnicas y la preparación de los ciudadanos rusos para recibir servicios sociales en línea. Y encuesta telefónica</t>
  </si>
  <si>
    <t>desarrollar el concepto de "capital digital"</t>
  </si>
  <si>
    <t>digitalización</t>
  </si>
  <si>
    <t xml:space="preserve">Nuestro planteamiento implica considerar el capital digital como un tipo de capital social en una sociedad digital, ya que el capital digital incluye recursos informáticos, conocimientos, habilidades y pautas de comunicación que permiten una interacción eficaz en el mundo moderno.
El capital digital depende de otros tipos de capital social, así como del uso eficaz de las tecnologías de Internet y las comunicaciones en línea (principalmente las redes sociales) que afectan al desarrollo del capital social (Ragnedda 2018; Williams, Durrance 2008). Al mismo tiempo, es importante hacer algunas aclaraciones metodológicas: en primer lugar, el capital digital no es el equivalente del capital de información, del que habla Bourdieu en sus últimos trabajos, donde el capital de información es-esencialmente un replanteamiento del capital cultural (Bourdieu, Wacquant 1992: 119). En segundo lugar, no se limita a las competencias digitales y las tecnologías digitales, como se presenta en un número significativo de trabajos académicos sobre el capital digital (Ped-ersen, Wilkinson 2018; Ragnedda 2018: 2367; Hargittai, Hinnant 2008). Además de estos, el capital digital incluye la disponibilidad de recursos sociales que permiten mejorar las competencias informáticas y el acceso a las tecnologías digitales.
Por lo tanto, por capital digital de los consumidores de servicios sociales entendemos una combinación de los siguientes factores:  (1) las competencias digitales de los consumidores de servicios sociales, (2) las tecnologías digitales a su disposición, incluida la disponibilidad del equipo necesario, (3) las conexiones sociales y los recursos a disposición de los consumidores, que influyen en los dos primeros factores (por ejemplo, la capacidad de recibir formación en TI, adquirir un ordenador, obtener ayuda de alguien en el proceso de comunicación en línea, etc.), así como (4) el nivel de confianza en las tecnologías digitales.  El capital digital de los consumidores de servicios sociales, en primer lugar, puede evaluarse mediante indicadores como la disponibilidad y el desarrollo de la infraestructura, la intensidad de la comunicación en línea, el nivel de cualificación en TI, el deseo de recibir determinados servicios digitales, que, entre otras cosas, depende de la confianza en las tecnologías digitales. La definición propuesta de capital digital determinó las principales tareas de investigación: análisis de la disponibilidad de tecnologías digitales, uso de Internet, las competencias digitales de los consumidores de servicios sociales, así como su relación con la digitalización de los servicios sociales. La hipótesis de la investigación estaba asociada a la suposición de un capital digital limitado entre los consumidores de servicios sociales para 
todos los componentes previamente identificados. 
A partir de ahí, el objetivo era determinar las áreas más prometedoras de la inversión social en el capital digital de los consumidores de servicios sociales, es decir, aquellas áreas que crearían una base para mejorar la calidad de vida, tanto de los individuos como de los grupos sociales objetivo. Al elaborar el diseño del estudio se tuvieron en cuenta las limitaciones existentes, entre ellas la falta de estadísticas fiables sobre la digitalización de los servicios sociales.El análisis se basó en datos oficiales de la Observación Estadística Federal sobre el uso de las tecnologías de la información y las redes de información y telecomunicaciones por parte de la población (en adelante, la Observación Estadística Federal), el desarrollo de la infraestructura digital, la intensidad de la comunicación por Internet y el nivel de alfabetización informática, que podían extrapolarse a los grupos socialmente vulnerables.
Para analizar determinados aspectos del capital digital, incluida la disposición de los ciudadanos a recibir servicios digitales, en 2019 se realizó una encuesta telefónica entre los residentes de dos grandes ciudades:San Petersburgo y Ekaterimburgo.En total, 1204 encuestados participaron en la entrevista (702 en San Petersburgo y 502 en Ekaterimburgo); la muestra estratificada se rellenó de acuerdo con el número de residentes de cada distrito de la ciudad, teniendo en cuenta la edad y el sexo de los encuestados, y reflejaba estos criterios de la población general. La encuesta tenía por objeto conocer la actitud de los ciudadanos ante el sistema de servicios sociales e incluía un bloque de preguntas sobre la digitalización de los servicios sociales; para el tratamiento de los datos se utilizó el paquete estadístico SPSS 26.
</t>
  </si>
  <si>
    <t>digitalización es una de las direcciones estratégicas adoptadas en la reforma de los servicios sociales y un requisito previo para mejorar su calidad y accesibilidad</t>
  </si>
  <si>
    <t>W3</t>
  </si>
  <si>
    <t>Italia</t>
  </si>
  <si>
    <t>CUALITATIVA exploratoria, con entrevistas semiestructuradas</t>
  </si>
  <si>
    <t>gerentes de las 18 áreas de servicios sociales de la región de Friuli-Venezia Giulia</t>
  </si>
  <si>
    <t>digitalización puede mejorar los procesos de aprendizaje y el conocimiento organizacional en los Servicios Sociales</t>
  </si>
  <si>
    <t>DIGI, en Servicios Sociales, explorando su impacto en la formación y el conocimiento dentro de estas organizaciones.</t>
  </si>
  <si>
    <t>este va sobre el uso de las ttecn en covid. Qué pasó despues?</t>
  </si>
  <si>
    <t>rápida digitalización de los servicios sociales</t>
  </si>
  <si>
    <t>W4</t>
  </si>
  <si>
    <t>Suecia, municipio de Trelleborg</t>
  </si>
  <si>
    <t>CUALITATIVO estudio de caso interpretativo cualitativo:entrevistas cualitativas con partes interesadas clave en el modelo de gestión original utilizado en Trelleborg: dos políticos, tres gerentes civiles y dos asistentes sociales de la Agencia del Mercado Laboral. Todos los entrevistados trabajan con asistencia social, incluida la toma de decisiones para solicitudes y apelaciones de asistencia social</t>
  </si>
  <si>
    <t>usuarias y profesionales</t>
  </si>
  <si>
    <t>RPA</t>
  </si>
  <si>
    <t>TOma de decisiones automatizada</t>
  </si>
  <si>
    <t>DIGI, explorando la relación entre la toma de decisiones humana y los sistemas automatizados en los Servicios Sociales.</t>
  </si>
  <si>
    <t>El artículo describe Trelleborg, el primer municipio de Suecia en utilizar la toma de decisiones automatizada para las decisiones de asistencia social. Este proyecto de innovación, el Modelo Trelleborg, es un modelo de gestión que ahora se utiliza en muchos otros municipios de Suecia</t>
  </si>
  <si>
    <t>toma de decisiones automatizada mediante RPA se ha implantado en los servicios sociales de Suecia</t>
  </si>
  <si>
    <t>W5</t>
  </si>
  <si>
    <t>Los resultados revelan que los SIC (client information systems) actuales no ofrecen suficiente apoyo para el trabajo social basado en casos. Aunque los SIC sirven razonablemente bien para almacenar y documentar la información basada en casos, en general, los trabajadores a los trabajadores sociales las herramientas que necesitan para comprender comprender los casos en su totalidad y adquirir un conocimiento exhaustivo para su práctica. Para proporcionar SIC adecuados que apoyen el trabajo social basado en casos social basado en casos, es necesario ver a los trabajadores sociales como usuarios activos de la información y comprender el papel de los SIC en el proceso de formación del conocimiento en el trabajo social.</t>
  </si>
  <si>
    <t>Cataluña, España</t>
  </si>
  <si>
    <t>metodología mixta</t>
  </si>
  <si>
    <t>sistema, procesos</t>
  </si>
  <si>
    <t>aplicación (app) desarrollada ad hoc que permitió un flujo constante de comunicación entre profesionales de sanidad y servicios sociales</t>
  </si>
  <si>
    <t>atención social integrada y digitalización en la prestación de servicios</t>
  </si>
  <si>
    <t>DIGI a través del uso de una app, ya que analiza cómo un modelo basado en integración y tecnología puede optimizar la atención y calidad de vida de los pacientes crónicos dentro del sistema de salud y los servicios sociales.</t>
  </si>
  <si>
    <t>Por lo tanto, en este contexto, perseguimos la integración de los servicios sociales y de salud junto con la participación activa de los pacientes y sus cuidadores para implementar la atención integrada utilizando estrategias de capacitación profesional, visitas de extensión educativa de los pacientes y una nueva herramienta TIC [ 18 ]. Concretamente, promovimos una integración horizontal de los servicios sociales y de salud existentes a través de equipos multidisciplinarios compuestos por profesionales de los sectores social y de salud y por un sistema informático que registra e integra toda la información de los casos y las acciones realizadas. Anteriormente, esta información estaba atomizada e inaccesible para los diferentes profesionales, lo que causaba duplicidad de tareas por parte de los profesionales y visitas excesivas de los pacientes y solicitudes de procesos. El modelo de atención integrada propuesto implica el conocimiento por parte de todos los profesionales implicados de la cartera de servicios de todos los socios proveedores de atención, una nueva distribución de competencias para lograr una coordinación real entre sectores, proporcionar nuevos roles de gobernanza y mostrar una actitud proactiva hacia los pacientes, cuidadores y familias para lograr una atención integrada exitosa en detrimento de los procedimientos y protocolos de asistencia convencionales.</t>
  </si>
  <si>
    <t>MCI estudiado promovió la coordinación entre los sectores sanitario y social durante un periodo de 6 meses, a través de una aplicación (app) desarrollada ad hoc que permitió un flujo constante de comunicación entre profesionales de ambos sectores</t>
  </si>
  <si>
    <t>W6</t>
  </si>
  <si>
    <t>cualitativa, 6 entrevistas de grupos de discuisión en 6 municipios</t>
  </si>
  <si>
    <t xml:space="preserve">profesionales </t>
  </si>
  <si>
    <t>Digitalización y evaluación de Servicios Sociales</t>
  </si>
  <si>
    <t xml:space="preserve">DIGI, investiga cómo las herramientas tecnológicas afectan la evaluación de los Servicios Sociales, </t>
  </si>
  <si>
    <t>evaluaciones habilitadas por la tecnología son entendidas por los miembros de la organización que participan en actividades de control de calidad en los servicios sociales suecos</t>
  </si>
  <si>
    <t>W7</t>
  </si>
  <si>
    <t>Introducción: El artículo analiza la implementación de un espacio de trabajo digital para facilitar la colaboración en los servicios sociales y de salud para niños y adolescentes vulnerables en ocho municipios noruegos. El propósito del espacio de trabajo es mejorar la colaboración independientemente del espacio y el tiempo. Los servicios colaboradores son escuelas, jardines de infancia, servicios de salud escolar, servicios educativos y servicios de bienestar infantil.  Métodos: Los datos analizados provienen de entrevistas semiestructuradas con líderes de proyectos en atención primaria, respuestas de profesionales de atención primaria a preguntas abiertas en una encuesta y resultados de dos preguntas en tres encuestas posteriores. Resultados: Los líderes del proyecto tenían grandes expectativas de una mayor colaboración. Se encontraron variaciones con respecto a hasta qué punto la implementación de un nuevo espacio de trabajo impedía los métodos anteriores de colaboración y si mantener un espacio de trabajo familiar requería fortalecer los recursos para negociar el uso del espacio de trabajo. Las culturas organizacionales y profesionales obstaculizaron la implementación del espacio de trabajo. Discusión: Se encontraron barreras interrelacionadas para la colaboración a nivel profesional, organizacional y sistémico. Algunos profesionales pudieron adaptar el espacio de trabajo a sus tareas existentes mientras que otros no. Los proveedores de atención primaria deben fortalecer sus organizaciones mientras implementan el espacio de trabajo.  Conclusión: Se necesita una acción concertada a nivel nacional y municipal para implementar con éxito herramientas digitales.</t>
  </si>
  <si>
    <t>Noruega</t>
  </si>
  <si>
    <t>CUALIT entrevistas semiestructuradas y encuestas</t>
  </si>
  <si>
    <t>equipos de profesionales de los servicios sociales y de intervención temprana que gestionan la atención y coordinación de niños y adolescentes de atención temprana</t>
  </si>
  <si>
    <t xml:space="preserve">implementación de un espacio de trabajo digital </t>
  </si>
  <si>
    <t>espacios de trabajo digitales compartidos.</t>
  </si>
  <si>
    <t xml:space="preserve">DIGI ya que pretende mejorar la colaboración. transforma la coordinación de servicios sociales a través de espacios digitales compartidos, </t>
  </si>
  <si>
    <t>implementación de un espacio de trabajo digital para facilitar la colaboración en los servicios sociales y de salud para niños y adolescentes vulnerables en ocho municipios noruegos</t>
  </si>
  <si>
    <t>W8</t>
  </si>
  <si>
    <t>El objetivo de este estudio fue describir los beneficios de los servicios sociales y de salud digitales percibidos por los adultos mayores y examinar los factores asociados con la percepción de estos beneficios. Se examinaron varios factores relacionados con (a) características sociodemográficas, (b) área de residencia, (c) funcionamiento físico, cognitivo, psicológico y social, y (d) uso de Internet. MétodosLa presente muestra incluyó a 8019 encuestados de entre 75 y 99 años. Se utilizó el método de ponderación de probabilidad inversa para corregir el sesgo. Se utilizaron análisis de regresión lineal para examinar las asociaciones. ResultadosLa facilidad de uso de los servicios independientemente del tiempo y la ubicación fue percibida como la más beneficiosa. La distancia conveniente a los servicios sociales o de salud locales (estimación del parámetro = 0,15 [0,08-0,23]), la buena capacidad funcional (PE = 0,08 [0,01-0,14]), la buena visión (PE = 0,15 [0,04-0,25]), la capacidad de aprender (PE = 0,05 [0,01-0,10]) y vivir con alguien (PE = 0,08 [IC del 95%: 0,04-0,13]) se asociaron con la percepción de más beneficios. Además, el acceso a Internet (PE = 0,12 [0,06-0,19]) y el uso independiente de Internet (PE = 0,23 [0,17-0,29]) se asociaron con la percepción de más beneficios. Conclusiones Los adultos mayores que están más sanos, tienen una relación social en su vida cotidiana o tienen un acceso más fácil a los servicios tradicionales parecen percibir más beneficios de los servicios sociales y de salud digitales. Se deben desarrollar servicios digitales que respondan a las necesidades especiales causadas por desventajas en materia de salud y en el entorno social. Para facilitar el uso de los servicios sociales y de salud digitales, se deben hacer más esfuerzos para mejorar la percepción de los adultos mayores sobre sus beneficios.</t>
  </si>
  <si>
    <t>Finlandia</t>
  </si>
  <si>
    <t>CUANTI cuestionario digital o en papel</t>
  </si>
  <si>
    <t>personas mayores 75 o más</t>
  </si>
  <si>
    <t>evaluar los beneficios percibidos por los adultos mayores de los servicios sociales y de salud digitales y examinar qué factores están asociados con estos beneficios percibidos</t>
  </si>
  <si>
    <t>beneficios de los servicios sociales y de salud digitales</t>
  </si>
  <si>
    <t>DIGI, impacta en la percepción de los beneficiarios (adultos mayores) sobre la mejora de la atención y el acceso a la información y servicios</t>
  </si>
  <si>
    <t>beneficios de los servicios sociales y de salud digitales percibidos por los adultos mayores</t>
  </si>
  <si>
    <t>W9</t>
  </si>
  <si>
    <t>Quebec, Canadá</t>
  </si>
  <si>
    <t>CUALIT evaluación descriptiva cualitativa</t>
  </si>
  <si>
    <t>profesionales, familiares y usuarias</t>
  </si>
  <si>
    <t xml:space="preserve">panel de usuarios y familiares (PFU) en el Instituto Nacional de Excelencia en Salud y Servicios Sociales de Quebec (INESSS), Canadá, para la dirección de servicios sociales y salud mental. </t>
  </si>
  <si>
    <t>incorporar la experiencia vivida por los usuarios y sus familiares para mejorar la evaluación y la implementación de nuevas tecnologías y prácticas en servicios sociales</t>
  </si>
  <si>
    <t>TECNO, aplicación directa de estas tecnologías en los servicios y cómo los usuarios y sus familiares aportan sus conocimientos prácticos para evaluar su efectividad y adecuación.</t>
  </si>
  <si>
    <t>Cada vez más, las Agencias de Evaluación de Tecnologías Sanitarias y de Evaluación de Servicios Sociales (AHTAASS) están llamadas a integrar en su trabajo el conocimiento experiencial de los pacientes, usuarios, familiares y ciudadanos. 1 En este contexto, el Instituto Nacional de Excelencia en Salud y Servicios Sociales (INESSS) de Quebec no es una excepción, 3 sobre todo porque en Quebec, en 2018, un marco para el enfoque de asociación entre los usuarios, sus familias y los proveedores de servicios sociales y de salud 4 alienta a todas las organizaciones de atención de la salud a desarrollar iniciativas que movilicen el conocimiento experiencial de los pacientes. En este contexto, el INESSS está desarrollando una política que integra los puntos de vista de los ciudadanos, los pacientes y los cuidadores 5 , 6 y ha creado una Oficina de Metodologías y Ética para apoyar la participación de los ciudadanos, los usuarios, los pacientes y sus familias en sus diversas actividades. . El objetivo del presente estudio es evaluar: (1) la experiencia de desarrollo e implementación del URP dentro de las agencias de evaluación de tecnologías e intervenciones de servicios sociales y de salud; (2) la contribución de dicho panel al centrarse en las percepciones de diversas partes interesadas sobre sus experiencias; (3) los desafíos encontrados; y (4) las perspectivas de mejora para los años siguientes.</t>
  </si>
  <si>
    <t>W10</t>
  </si>
  <si>
    <t>CUALITATIVA. metodología etnográfica durante 2 años</t>
  </si>
  <si>
    <t>profesionales de la salud y sociales. organización del sector público y una empresa de TI del sector privado actuaron como colaboradores</t>
  </si>
  <si>
    <t>Gestión de datos</t>
  </si>
  <si>
    <t xml:space="preserve">DIGI al abordar cómo los sistemas de gestión de datos son implementados y utilizados en el contexto de los servicios sociales y de salud. </t>
  </si>
  <si>
    <t>Este artículo se basa en un estudio etnográfico de campo de dos años de duración realizado en una organización regional finlandesa de asistencia sanitaria y servicios sociales, donde seguimos la construcción de tecnologías basadas en datos1 , en la que colaboraron una organización del sector público y una empresa de TI del sector privado. El acceso a los procesos de desarrollo de software en los que participan empresas privadas resultó difícil (Kitchin, 2017; Seaver, 2017), y nuestro primer intento de acceder a una colaboración público-privada, que incluía a una gran empresa internacional de TI,
fue rechazado.</t>
  </si>
  <si>
    <t>W11</t>
  </si>
  <si>
    <t>cuantitativa a través de 800 solicitudes a SSSS</t>
  </si>
  <si>
    <t>profesionales de servicios sociales</t>
  </si>
  <si>
    <t>apoyo de RPA</t>
  </si>
  <si>
    <t>automatización de procesos en los servicios sociales</t>
  </si>
  <si>
    <t>TECNO, específicamente en la automatización de procesos mediante RPA. Cómo RPA se utiliza como herramienta tecnológica para mejorar la eficiencia en los procesos de los servicios sociales.</t>
  </si>
  <si>
    <t xml:space="preserve">evaluar la utilización e impacto de la automatización de procesos robóticos (RPA) en la distribución de la asistencia social. En función de la discreción de los municipios para organizar y llevar a cabo su trabajo de acuerdo con sus circunstancias políticas y organizativas específicas, las autoridades locales han tomado distintas decisiones con respecto a la incorporación de la RPA en diferentes etapas del proceso de tramitación de la asistencia social (AS). Además, el diseño del software difiere entre municipios, en función tanto de su EIS actualmente adquirido como de los proveedores adicionales contratados para entregar la RPA. Esto significa que, mientras que la RPA de algunos municipios simplemente transfiere los datos del cliente de las solicitudes presentadas electrónicamente al EIS (es decir, Paso 2), otros han programado una RPA que puede asumir uno o varios pasos consecutivos en el procesamiento de la solicitud. Aunque varios municipios permiten que la RPA proponga una decisión a los trabajadores sociales (es decir, Paso 4), todos los municipios suecos que utilizan la RPA, excepto uno 2, han optado por mantener al trabajador social como un "humano en el circuito" en el proceso. Esto implica revisar y aprobar, o desaprobar, la decisión sugerida antes de comunicarla al cliente. hasta qué punto los trabajadores sociales suecos utilizan la RPA para apoyar su toma de decisiones, hasta qué punto el uso de la RPA se relaciona con los resultados de las decisiones y si alguna de estas cuestiones covaría con factores específicos del solicitante. Los resultados muestran que cuando la RPA se había implementado durante al menos un año, se utilizó en la mayoría de los casos de SA; sin embargo, las probabilidades de uso de la RPA fueron significativamente mayores para los solicitantes nacidos en Suecia, los solicitantes de hasta 34 años y los solicitantes de larga data. Con base en investigaciones anteriores, estos resultados presumiblemente se corresponden con la capacidad de ciertos subgrupos para presentar una solicitud digital de SA que se ajuste al procedimiento simplificado para el que está programada la RPA.
</t>
  </si>
  <si>
    <t>utilización y el impacto del uso de la RPA en la distribución de asistencia social (AS)</t>
  </si>
  <si>
    <t>W12</t>
  </si>
  <si>
    <t xml:space="preserve">Las organizaciones públicas de muchos países europeos han recurrido a la automatización digital como estrategia para mejorar la eficiencia de la prestación de sus servicios. Un ejemplo de ello es el uso de la automatización robótica de procesos (RPA) en la prestación de asistencia social (SA) en Suecia. La SA sueca es un subsidio sujeto a prueba de recursos destinado a ser un último recurso para las personas económicamente más vulnerables, y los trabajadores sociales ejercen un alto grado de discreción al decidir sobre la elegibilidad de los clientes para el beneficio. Basado en entrevistas semiestructuradas con partes interesadas a nivel nacional y local, este estudio explora cómo estos actores conceptualizan y racionalizan la adopción de RPA en el contexto de la SA y analiza cómo esto se relaciona con la configuración mutua de RPA y SA. Los resultados muestran que la RPA se enmarca como una tecnología simple para aliviar la carga de trabajo administrativo de los trabajadores sociales para que puedan centrarse en apoyar a los clientes hacia la autosuficiencia. Sin embargo, los actores locales describen la adopción de RPA como un proceso desafiante con resultados modestos. Como tal, el estudio sugiere que la conceptualización simplificada de RPA de las partes interesadas les permite transferir la responsabilidad de su adopción práctica a las organizaciones PSS locales, lo que en última instancia empuja a las organizaciones PSS a configurar sus procesos de trabajo de casos SA en torno a las capacidades limitadas de la tecnología. </t>
  </si>
  <si>
    <t>CUALITATIVA entrevistas semiestructuradas con partes interesadas a nivel nacional y local para explorar cómo conceptualizan y racionalizan la adopción de RPA en el contexto de la asistencia social</t>
  </si>
  <si>
    <t>dos gerentes de PSS (Personal Social Services), cinco gerentes de la unidad de SA y siete empleados a los que se les asignaron funciones responsables de TI o RPA aceptaron participar.</t>
  </si>
  <si>
    <t>automatización de procesos robóticos (RPA) en la asistencia social.</t>
  </si>
  <si>
    <t>automatización de procesos robóticos (RPA) y su implementación en los servicios sociales personales en Suecia.</t>
  </si>
  <si>
    <t xml:space="preserve">TECNO, porque explora específicamente el uso de tecnologías de automatización (RPA) dentro de los procesos administrativos de los servicios sociales. </t>
  </si>
  <si>
    <t xml:space="preserve">La RPA se enmarca como una tecnología sencilla destinada a aliviar la carga administrativa de los trabajadores sociales, permitiéndoles enfocarse en apoyar a los clientes hacia la autosuficiencia. Los datos se recopilaron mediante entrevistas semiestructuradas con partes interesadas nacionales y locales cuyas ideas influyen en la forma en que se emplea la RPA en el contexto de la asistencia social. A nivel nacional, las entrevistas se realizaron con representantes de los actores políticos mencionados anteriormente - SALAR, NBHW y la SeA - que participan en la dirección de la adopción de los servicios digitales en las organizaciones suecas de APS. Se seleccionó a un representante de la SeA y a dos de SALAR en función de sus funciones de supervisión de la digitalización en las organizaciones suecas de PSS. En el NBHW, donde no existía tal función, se eligió a un representante en función de su responsabilidad en las operaciones de los SV. Tras el contacto directo y la solicitud de participar en el proyecto de investigación, los cuatro representantes aceptaron. Las partes interesadas nacionales conceptualizan la RPA como una tecnología administrativa materialmente estable que permite mejorar la eficiencia en la realización de un conjunto bien definido de tareas administrativas. Su adopción en el contexto de SA se basa en una división conceptual de la práctica del trabajo de casos en dos elementos distintos: las tareas administrativas para determinar la elegibilidad de los clientes frente a las tareas de orientación social para apoyar su autosuficiencia. Así pues, el RPA se racionaliza como una herramienta que reducirá el tiempo dedicado a las primeras para centrarse en las segundas. Sobre la base de esta concepción del APR y de la asistencia social, los responsables políticos nacionales delegan la responsabilidad de su adopción práctica en las organizaciones locales de los SPE. En consecuencia, los municipios experimentaron inicialmente la adopción de los APR como algo aislado y desorganizado, pero en última instancia se trató de una configuración mutua entre la materialidad de los APR y las prácticas locales de AS, tal como se configuraron a través de las negociaciones con los programadores de los APR. La diversidad de las rutinas locales del trabajo de casos de SV, junto con la participación de programadores de RPA centrados en la creación de un software bien diseñado con un código claro y normas claras, puede contribuir a la uniformidad interna dentro de los municipios, al tiempo que profundiza y solidifica las variaciones entre los municipios a lo largo del tiempo. En última instancia, la conceptualización y racionalización de la adopción del RPA en el contexto de SA parece contribuir al proceso de trabajo de casos de SA de cada municipio como una amalgama entre las interpretaciones locales de las normas y directivas nacionales, y la configuración material negociada localmente del RPA realizada a través de la cooperación con los programadores particulares del RPA.
</t>
  </si>
  <si>
    <t>automatización robótica de procesos (RPA) en la prestación de asistencia social (SA) en Suecia</t>
  </si>
  <si>
    <t>SCOPUS</t>
  </si>
  <si>
    <t xml:space="preserve">Este artículo se centra en el discurso político con el que los servicios sociales personales (SPP) municipales suecos deben enfrentarse a la hora de implantar sistemas automatizados de apoyo a la toma de decisiones; cómo se conceptualizan estas herramientas en el contexto del trabajo social y qué resultados se espera que produzcan en las organizaciones de SPP. Aplicando una versión adaptada del marco WPR de Bacchi, los resultados indican que los tres principales actores políticos que dirigen el PSS sueco retratan un futuro en el que la capacidad del Estado del bienestar está amenazada, sugiriendo así la automatización digital como una herramienta objetiva y políticamente neutral para salvar al PSS de esta preocupante perspectiva. Este artículo, sin embargo, argumenta que al promover acríticamente una forma particular de automatización digital dentro del PSS, el discurso político corre el riesgo de pasar por alto las características de las tecnologías digitales, ignorando así sus consecuencias y amplificando los ideales neoliberales que otorgan a la empresa privada el papel de principal proveedor del bienestar público. 2022 Los autores. </t>
  </si>
  <si>
    <t>CUALITATIVA. marco WPR. nueve documentos de política elaborados por los tres actores políticos: Gobierno, la Junta Nacional de Salud y Bienestar (NBHW) y la Asociación Sueca de Autoridades Locales y Regiones (SALAR)</t>
  </si>
  <si>
    <t>Beneficiarios de asistencia social en Suecia y actores políticos y administrativos involucrados en la formulación de políticas.</t>
  </si>
  <si>
    <t>automatizar la toma de decisiones</t>
  </si>
  <si>
    <t>sistemas automatizados de apoyo a la toma de decisiones</t>
  </si>
  <si>
    <t>Digitalización, ya que el estudio aborda cómo se introduce la automatización en los servicios de asistencia social a través de discursos políticos y administrativos, más que en una tecnología específica o en su desarrollo técnico.</t>
  </si>
  <si>
    <t>Social Policy &amp; Administration</t>
  </si>
  <si>
    <t>https://www.tandfonline.com/doi/full/10.1080/19460171.2021.2022507#d1e621</t>
  </si>
  <si>
    <t>sistemas automatizados de apoyo a la toma de decisiones en el contexto de las instituciones de trabajo social</t>
  </si>
  <si>
    <t>S2</t>
  </si>
  <si>
    <t>Desarrollo de la administración electrónica en el ámbito de los servicios y prestaciones sociales: Evidence from Romania</t>
  </si>
  <si>
    <t>Rumanía</t>
  </si>
  <si>
    <t>CUANTI se exportaron a bases de datos SPSS y se analizaron utilizando un conjunto similar de códigos. base de datos de la plataforma de inicio de sesión único creada para los procedimientos electrónicos tanto para los ciudadanos como para las empresas. accedió a cada base de datos de los procedimientos electrónicos disponibles desde el punto de contacto electrónico único (PCUe) en Rumanía. catálogo de todos los trámites disponibles para ciudadanos y empresas.  base de datos de trámites electrónicos disponibles desde el Punto Único de Contacto Electrónico (PCUe) en Rumanía</t>
  </si>
  <si>
    <t>Ciudadanía rumana que accede a servicios sociales a través de la plataforma de inicio de sesión única</t>
  </si>
  <si>
    <t>Punto Único de Contacto Electrónico (PCUe)</t>
  </si>
  <si>
    <t>análisis comparativo en el ámbito de los servicios y prestaciones sociales en Rumanía durante la pandemia de 2020</t>
  </si>
  <si>
    <t>DIGI, digitalización de los servicios sociales en Rumanía durante la pandemia de COVID-19, haciendo un análisis comparativo de los trámites electrónicos antes y después del inicio de la crisis sanitaria.</t>
  </si>
  <si>
    <t xml:space="preserve">
Information Polity</t>
  </si>
  <si>
    <t xml:space="preserve">El término brecha digital se ha utilizado para englobar las desigualdades digitales relacionadas principalmente con el acceso (brecha de primer orden), el uso (brecha de segundo orden) y la eficacia en el uso de los recursos digitales (Vassilakopoulou et al., 2021). El estudio de la brecha digital está estrechamente vinculado a los patrones de desigualdad social en la sociedad de la información (Vartanova et al., 2019). Los grupos marginados incluyen a las personas mayores (consideradas, sin embargo, como un grupo heterogéneo en varios estudios), refugiados e inmigrantes, o diversos grupos/individuos de la población general, en relación con sus ingresos, nivel educativo, situación laboral, competencias digitales o residencia en territorios específicos, como las zonas rurales (Vassilakopoulou et al., 2021). El mismo estudio vincula la brecha digital con el tema más amplio de la inclusión social: la inclusión digital, los problemas derivados de la falta de opciones offline o la necesidad de promover la sostenibilidad en las zonas rurales (ibid.). En consecuencia, se han identificado previamente varias líneas de relación entre la exclusión social y la brecha/exclusión digital. A este respecto, el último documento de política de la UE, concretamente la Brújula Digital para la década digital de la UE, incluye una visión que establece, para el año 2030, que las competencias digitales básicas estarán disponibles para un mínimo del 80 % de la población. </t>
  </si>
  <si>
    <t>aumento del uso de la tecnología TIC y nuevas circunstancias para la prestación de servicios sociales</t>
  </si>
  <si>
    <t>desarrollo de los servicios de gobierno electrónico en el ámbito de la protección social, que está directamente relacionado con el desarrollo de procedimientos electrónicos para los servicios sociales y las prestaciones para los grupos vulnerables. Por lo tanto, no solo está relacionado con el tema del gobierno electrónico en general, la digitalización de los servicios sociales en particular, sino también con el tema de la inclusión social. También aborda la cuestión de la exclusión digital al examinar las discrepancias entre territorios, niveles de administración pública o diferentes categorías de servicios y prestaciones sociales.</t>
  </si>
  <si>
    <t>S3</t>
  </si>
  <si>
    <t>Analizamos el cambio de los servicios de oficina a los digitales en la Administración Noruega de Trabajo y Bienestar (NAV). Este cambio organizativo forma parte de la «Estrategia de canales», cuyo objetivo es dirigir a los usuarios de los servicios a través de múltiples opciones de canales de medios en NAV. La pregunta de investigación es: ¿Cómo experimentan la digitalización de los servicios de la NAV los usuarios con problemas de salud mental y trastornos concurrentes? Nuestro marco metodológico es una perspectiva ascendente. Nuestra muestra empírica consiste en entrevistas cualitativas con 25 usuarios de servicios con trastornos concurrentes y desafíos con problemas de salud mental que tienen un amplio conocimiento y experiencia en el uso de los servicios de NAV. Las conclusiones indican un cambio hacia lo que hemos denominado «interacción sin rostro», que se refiere a las interacciones relacionadas con los usuarios, los trabajadores de primera línea y el sistema de asistencia social, así como a la forma en que los usuarios responden a la mediación en un contexto digital. En este circuito integrado, los seres humanos responden a las condiciones establecidas por la tecnología; la interacción humana relacionada con la participación y la responsabilidad de los usuarios es menos prominente. La conclusión indica que un cambio hacia los servicios sociales digitales en NAV requiere nuevas formas de habilidad y comunicación tanto entre los trabajadores de primera línea en NAV como entre los usuarios con desafíos de salud mental y trastornos concurrentes</t>
  </si>
  <si>
    <t>Fugletveit, Ragnhild ; Lofthus, Ann-Mari</t>
  </si>
  <si>
    <t>CUALITATIVA: diseño cualitativo con entrevistas individuales y grupos focales. La fuente de datos consta de once entrevistas individuales y cuatro entrevistas de grupos focales.  entrevistas cualitativas 25 personas: 11 mujeres y 14 hombres, con edades comprendidas entre los 19 y los 65 años.</t>
  </si>
  <si>
    <t>usuarios de los servicios de NAV (Administración Noruega de Trabajo y Bienestar (NAV)) con problemas de salud mental y trastornos concurrentes,  usuarios a los que a menudo se les llama marginados.que reciben prestaciones tanto temporales como permanentes, es decir, prestaciones sociales, subsidio de evaluación del trabajo (AAP) y prestaciones por discapacidad</t>
  </si>
  <si>
    <t xml:space="preserve">experiencias de usuarios en la transición de interacciones presenciales a digitales </t>
  </si>
  <si>
    <t>DIGI digitalización, analizando cómo la implementación de servicios digitales en NAV afecta las interacciones y experiencias de los usuarios. Aunque la tecnología es una parte integral de este proceso, el enfoque principal está en la transformación digital de los servicios y sus implicaciones para los usuarios y el personal.</t>
  </si>
  <si>
    <t>Nordic Welfare Research</t>
  </si>
  <si>
    <t xml:space="preserve">Administración de Trabajo y Bienestar de Noruega (NAV). La conclusión indica que un cambio hacia los servicios sociales digitales en NAV requiere nuevas formas de habilidades y comunicación tanto entre los trabajadores de primera línea en NAV como entre los usuarios con problemas de salud mental y trastornos concurrentes. Definimos la digitalización como la integración de múltiples tecnologías en todos los aspectos de la vida diaria que pueden digitalizarse (Gray y Rumpe, 2015). Este proceso consta de dos dimensiones. La primera dimensión es la transformación de la comunicación analógica, como las reuniones cara a cara y las cartas postales, en soluciones digitales, como la videoconferencia y el correo electrónico. Podemos resumir esta dimensión como servicios digitales. La otra dimensión de la digitalización es cuando la tecnología digital es el núcleo de la comunicación entre el remitente y el destinatario; esto implica el uso de varias soluciones digitales, como teléfonos inteligentes y computadoras, con el fin de recopilar grandes datos. En este artículo, entendemos la competencia digital principalmente en términos de conocimientos, habilidades, actitudes e interacciones de los usuarios de servicios en relación con el uso creciente de las TIC por parte de NAV. </t>
  </si>
  <si>
    <t>Nuestra principal tarea en este estudio es analizar cómo funciona la digitalización de los servicios sociales para los usuarios de los servicios de NAV con problemas de salud mental y trastornos concurrentes, usuarios a los que a menudo se hace referencia como marginados. En este documento, entendemos la competencia digital principalmente en términos de conocimiento, habilidades, actitudes e interacciones de los usuarios del servicio en relación con el creciente uso de las TIC por parte del NAV. Adoptamos el concepto de "encuentros digitales" de Lindgren, Madsen, Hofmann y Melin (2019, pp. 429-430), quienes identificaron cuatro categorías principales con las que clasificar los encuentros digitales entre los ciudadanos y el gobierno. La primera categoría es la naturaleza y el propósito del encuentro (es decir, intercambio de información, prestación de servicios y control). La segunda categoría es la forma y el entorno de la comunicación (utilizando canales digitales en cualquier lugar donde el usuario del servicio tenga acceso a internet). La tercera categoría es la participación de los actores centrales en los encuentros (ciudadanos de autoservicio, desarrolladores y proveedores de tecnología). La cuarta categoría es el inicio, la duración y el alcance del encuentro (iniciado por el actor o automatizado, tiempo y lugar fijos o indefinidos). En resumen, el encuentro digital describe un cambio en la interacción entre un ciudadano y un funcionario público de formas de comunicación tradicionales a nuevas. Una perspectiva central en la literatura basada en las experiencias de los usuarios de soluciones TIC es el concepto de brecha digital (DiMaggio y Hargittai, 2001; Norris, 2001; Van Deursen y Van Dijk, 2010). Este término se refiere a la distribución desigual de las TIC en la sociedad (Hansen et al., 2018) y ha desarrollado dos niveles de enfoque: acceso a herramientas (computadoras, internet o teléfonos móviles) y conocimiento y habilidad en el uso de las herramientas. Una hipótesis central en esta literatura es la creciente brecha entre quienes tienen acceso y manejan las TIC y quienes no están en tal posición (Hansen et al., 2018). Lo más relevante para este estudio es el concepto de "desigualdad digital" (Hansen et al., 2018). Este término se refiere a una serie de dimensiones, como el contexto social y los factores históricos. Estas dimensiones son centrales en el acceso y dominio de las TIC.</t>
  </si>
  <si>
    <t>Abordamos la estrategia de digitalización de NAV desde una perspectiva ascendente (Blumer, 1969), considerando las experiencias e interpretaciones de los usuarios de los servicios. Esta perspectiva reconoce la importancia de la perspectiva de los usuarios para explorar las dimensiones de la comunicación e interacción digitales que forman parte del uso de las TIC y la digitalización general de los servicios sociales en NAV. A pesar de la creciente importancia de las TIC en los estados de bienestar modernos, existen pocos estudios sobre cómo la experiencia y la competencia del usuario afectan el impacto de las nuevas TIC en el contexto de la gobernanza electrónica (Buffat, 2015). Aún menos investigadores han abordado el tema desde una perspectiva ascendente. Si bien se ha producido cierta rutinización en la primera línea, las interacciones en pantalla no han reemplazado la interacción presencial en NAV (Hansen et al., 2018). Hansen, HT, Lundberg, K., y Syltevik, L. J. (2018). Digitalización, burocracia de calle y experiencias de los usuarios de la asistencia social. Journal of Social Policy &amp; Administration, 52 (1), 67–90. https://doi.org/10.1111/spol.12283
Los datos se analizaron mediante un enfoque inductivo, de acuerdo con la perspectiva ascendente de Blumer (1969) y el análisis temático de Braun y Clarke (2006). Un enfoque inductivo implica que los temas seleccionados se basan en datos empíricos. En este caso, los temas se basan en las experiencias de los participantes con los servicios de NAV.</t>
  </si>
  <si>
    <t xml:space="preserve">Como se mencionó anteriormente, la digitalización implica la transformación de la acción analógica en soluciones digitales, como cuando las reuniones presenciales se convierten en videollamadas, las llamadas telefónicas se sustituyen por servicios de chat o las cartas enviadas por correo postal se convierten en correos electrónicos. 
a "burocracia cíborg anónima" parece funcionar mejor en casos sencillos, donde no se requiere seguimiento ni otras interacciones. En casos más complejos, la interacción presencial es más urgente. </t>
  </si>
  <si>
    <t>S4</t>
  </si>
  <si>
    <t xml:space="preserve">El objeto del estudio es la digitalización del sistema de servicios sociales en el contexto de la descentralización de competencias: regulación jurídica y áreas de mejora. Contenido principal. Se ha comprobado que en Ucrania se están introduciendo nuevos servicios en línea que permiten a los consumidores recibir dichos servicios de forma virtual. En nuestra opinión, en el futuro, estos servicios deberán simplificar el procedimiento de acceso a los mismos, teniendo en cuenta las entidades que son las principales interesadas en utilizarlos, y ampliar el ámbito de su prestación: desde la información al consumidor hasta la obtención del resultado. El desarrollo de la sociedad y la ciencia exige la introducción de nuevas tecnologías en el sistema de servicios. Se ha llegado a la conclusión de que la necesidad de utilizar las tecnologías de la información en los procedimientos judiciales se debe al soporte informativo global de la sociedad moderna, y al desarrollo de nuevas formas de interacción en el ámbito social utilizando medios electrónicos de comunicación: Internet global, sistemas de comunicación móvil y por satélite. El autor revela la esencia de , que se introduce en el marco del Sistema Unificado de Información Social de un único documento electrónico en los asuntos sociales, y destacó la desventaja de esta aplicación: garantizar la protección de los datos personales, y el acceso a la información sobre el ciudadano esfera de intereses acumulados en las redes informáticas
</t>
  </si>
  <si>
    <t xml:space="preserve">Panov, Ihor ; Petrosyan, Kristina; Dobroboh, Liudmyla ; Chernobuk, Valentyna ; Rashed, Yuliia </t>
  </si>
  <si>
    <t>Ucrania</t>
  </si>
  <si>
    <t>CUALIT método epistemológico (utilizando los métodos lógico y semántico)</t>
  </si>
  <si>
    <t>autoridades gubernamentales que supervisan los servicios sociales digitalizados, tanto en el contexto centralizado como descentralizado</t>
  </si>
  <si>
    <t>transformación digital, es decir, cómo la tecnología está siendo utilizada para modernizar la prestación de servicios sociales y hacerla más accesible y eficiente. También se menciona la necesidad de garantías legales en este proceso de digitalización</t>
  </si>
  <si>
    <t>DIGI, cómo la tecnología está siendo utilizada para modernizar la prestación de servicios sociales y hacerla más accesible y eficiente.</t>
  </si>
  <si>
    <t>Khazanah Hukum</t>
  </si>
  <si>
    <t>digitalización del sistema de servicios sociales en el contexto de la descentralización de competencias</t>
  </si>
  <si>
    <t>S5</t>
  </si>
  <si>
    <t xml:space="preserve">Fritz, Johanna ; von Heideken Wågert, Petra ; Gusdal, Annelie K. ; Johansson-Pajala, Rose-Marie ; Eklund, Caroline </t>
  </si>
  <si>
    <t>CUALIT diseño exploratorio y cualitativo</t>
  </si>
  <si>
    <t>personas mayores, interacción social entre personas mayores, desde una perspectiva del personal de servicios sociales</t>
  </si>
  <si>
    <t xml:space="preserve">Fik@room herramienta de TIC co-diseñada </t>
  </si>
  <si>
    <t>implementación de la herramienta Fik@room, que facilita la interacción social entre personas mayores, desde la perspectiva del personal de servicios sociales.</t>
  </si>
  <si>
    <t>DIGI, implica el uso de tecnologías para transformar el modo de interacción social de las personas mayores</t>
  </si>
  <si>
    <t>JMIR aging</t>
  </si>
  <si>
    <t xml:space="preserve"> (TIC) puede complementar la atención sanitaria y social y mejorar la salud entre la población vulnerable de adultos mayores</t>
  </si>
  <si>
    <t>S6</t>
  </si>
  <si>
    <t xml:space="preserve">Choroszewicz, Marta </t>
  </si>
  <si>
    <t>CUALITA ESTUDIO ETNOGRÁFICO, profesionales dentro de una organización orientada a un modelo de salud y servicios sociales basados en datos. Entrevistas</t>
  </si>
  <si>
    <t>equipo de expertos en producción de conocimiento y tecnología (KT) en la transición a una organización de servicios sociales y de atención médica basada en datos. 16 expertos que trabajaban como mandos intermedios, trabajadores de datos en trabajo social o atención médica, planificadores de TIC, desarrolladores de software y expertos en TI.</t>
  </si>
  <si>
    <t>gestión de datos en organizaciones de servicios de salud y sociales.</t>
  </si>
  <si>
    <t>DIGI, de los servicios sociales y de salud a través del uso de datos</t>
  </si>
  <si>
    <t>New Technology, Work and Employment</t>
  </si>
  <si>
    <t>En cuarto lugar, este estudio amplía nuestra comprensión del trabajo invisible en las organizaciones públicas digitalizadas (Engesmo y Panteli,  2020 ; Plesner et al.,  2018 ; Schwennesen,  2019 ), en particular la dinámica de género del trabajo (in)visible invertido en la transición a organizaciones basadas en datos. Actualmente, el trabajo técnico de los hombres expertos en KT sobre tecnologías en desarrollo está más reconocido y mejor dotado de recursos. Los expertos en TI y los desarrolladores de software también parecieron tener una mayor capacidad para influir en la configuración de las tecnologías y una mayor participación en la toma de decisiones sobre la adquisición de tecnologías y su experimentación. Por el contrario, a las mujeres expertas en KT con experiencia en trabajo con datos e infraestructuras de datos locales solo se les informó sobre los experimentos en etapas posteriores, si es que se les informó. Sus roles de coaching y defensa parecieron considerarse algo "gratuitos" y, por lo tanto, con recursos insuficientes. Al mismo tiempo, se invirtieron recursos financieros sustanciales en la experimentación y el desarrollo de tecnologías costosas cuyo potencial se sobrevaloró continuamente, lo que generó tareas adicionales y frustrantes para el personal de KT y de atención. Las solicitudes de las expertas en terapia cognitiva no técnicas para que se estableciera una priorización más clara de sus tareas y se otorgaran más recursos a ellas y al personal de atención a menudo no recibieron respuesta.</t>
  </si>
  <si>
    <t>Finlandia, al igual que otros estados de bienestar nórdicos, tiene una larga tradición de recopilación de datos sobre sus ciudadanos y uso de estos datos para mejorar la gobernanza (Alastalo y Helén,  2022 ). Las nuevas tecnologías de datos suelen recibirse con entusiasmo, ya que amplían el acceso a vastas bases de datos públicas para la ciencia, las empresas, la atención médica y los servicios sociales (Grön,  2021 ; Tarkkala et al.,  2019 ).</t>
  </si>
  <si>
    <t>S7</t>
  </si>
  <si>
    <t>Read, Emily A. ; Gagnon, Danie A. ; Donelle, Lorie ; Ledoux, Kathleen; Warner, Grace ; Hiebert, Brad; Sharma, Ridhi</t>
  </si>
  <si>
    <t>Canadá</t>
  </si>
  <si>
    <t xml:space="preserve">cualitativo utilizando entrevistas semiestructuradas presenciales o telefónicas, utilizando una guía de entrevistas. </t>
  </si>
  <si>
    <t>personas mayores,  o cuidadores (13 entrevistas), trabajadores sociales o responsables de la toma de decisiones gubernamentales (15 entrevistas)</t>
  </si>
  <si>
    <t>uso del servicio de monitoreo remoto (servicio CareLink Advantag, servicio  financiado por Departamento de Desarrollo Social de NB)</t>
  </si>
  <si>
    <t>Uso de tecnología de monitoreo remoto pasivo, una herramienta valiosa que puede brindar apoyo a las personas mayores y a sus cuidadores familiares o amigos</t>
  </si>
  <si>
    <t>TECNO, implementación y uso de una herramienta tecnológica específica, el monitoreo remoto pasivo, para mejorar la atención domiciliaria de personas mayores</t>
  </si>
  <si>
    <t>percepciones de la tecnología de monitoreo remoto pasivo en el hogar diseñada para apoyar el envejecimiento en el lugar desde la perspectiva de los adultos mayores, sus familiares o amigos cuidadores, trabajadores sociales y tomadores de decisiones gubernamentales en la provincia de NB, Canadá</t>
  </si>
  <si>
    <t>SSA</t>
  </si>
  <si>
    <t>SSA1</t>
  </si>
  <si>
    <t>Aunque los servicios digitales de salud y sociales ofrecen soluciones prometedoras, a menudo pasan por alto las perspectivas y necesidades de los adultos mayores. Este estudio tiene como objetivo investigar de manera integral las preferencias de los adultos mayores en relación con el uso y desarrollo de servicios digitales de salud y sociales. Métodos La encuesta se llevó a cabo del 19 de marzo al 31 de marzo de 2023. La población del estudio estaba compuesta por 1100 individuos finlandeses de 75 años o más de toda Finlandia. El estudio utilizó un análisis de contenido inductivo cualitativo para examinar las respuestas abiertas obtenidas en la encuesta. Resultados Identificamos ocho categorías principales para las preferencias de los adultos mayores: usabilidad, diseño del servicio y seguridad; capacitación, apoyo, instrucciones e información; flexibilidad de dispositivos compatibles; lenguaje comprensible e interpretación de resultados de laboratorio; servicios disponibles y accesibles; funcionalidades deseadas; entrega de información para visualización y personalización. Conclusiones La participación de los adultos mayores en el desarrollo de la estrategia de servicios digitales es crucial, enfatizando la co-creación de valor y la segmentación mientras se evita la co-destrucción de valor. Segmentar a los usuarios y comprender sus necesidades ayuda a personalizar los servicios, mejorando la provisión de atención médica. Investigaciones adicionales deberían evaluar el impacto de la capacitación basada en la segmentación y la provisión de dispositivos digitales en la adopción de servicios de salud y sociales digitales por parte de los adultos mayores.</t>
  </si>
  <si>
    <t>Cualitativo. encuesta mediante cuestionarios electrónicos e impresos. contenido inductivo cualitativo</t>
  </si>
  <si>
    <t>PERSONAS MAYORES de 75 años</t>
  </si>
  <si>
    <t>preferencias de las personas mayores en relación con la utilización de servicios digitales de salud y sociales</t>
  </si>
  <si>
    <t>DIGI, ya que explora las preferencias y necesidades de las personas mayores en relación con la adopción y uso de servicios de salud y sociales en formato digital. Se analiza cómo estos servicios pueden adaptarse y diseñarse para satisfacer mejor las expectativas de este grupo demográfico.</t>
  </si>
  <si>
    <t>Los servicios deben diseñarse con un enfoque centrado en el usuario, incorporando más capacitación, apoyo, instrucciones e información. También es esencial garantizar que los dispositivos y las conexiones funcionen correctamente, considerar la disponibilidad y accesibilidad de los servicios sociales y de salud digitales e incluir funciones que las personas mayores quieran utilizar específicamente.
Según nuestros hallazgos, es esencial que los servicios sociales y de salud digitales estén diseñados para alinearse con los requisitos específicos de los adultos mayores. En Finlandia, donde se realizó el estudio, los servicios sociales y de salud están integrados [ 3 ], pero los servicios de salud están más digitalizados. Finlandia no es el único país que implementa enfoques integrados: el Reino Unido [ 43 ], Suecia [ 44 ] y Noruega [ 45 ] también tienen sistemas de salud algo integrados. Una revisión general reciente de Härkönen et al. [ 46 ] destacó la ausencia de investigaciones sobre la eficacia de los servicios sociales digitales. Por lo tanto, sugerimos que se realicen más investigaciones sobre los servicios sociales digitales desde diferentes perspectivas para comprenderlos mejor. En conclusión, es esencial tener en cuenta las capacidades y preferencias digitales de los adultos mayores a la hora de desarrollar y diseñar servicios sociales y de salud digitales. Deben participar activamente desde las primeras etapas del desarrollo de estrategias relacionadas con los servicios sociales y de salud digitales, utilizando la cocreación y la segmentación de valor como herramientas y evitando la codestrucción de valor. La segmentación de los usuarios, los usuarios potenciales y los no usuarios de los servicios sociales y de salud digitales y el reconocimiento de los diversos segmentos que necesitan mejoras pueden facilitar el diseño de los servicios digitales y la prestación de otros servicios sociales y de atención de la salud. Por último, los servicios digitales deben examinarse de forma más amplia como componentes integrales de los procesos de servicio, ya que algunas preferencias de los adultos mayores se centran más en el desarrollo de procesos que en los propios servicios digitales. También se justifica la realización de investigaciones adicionales sobre la relación coste-eficacia de la formación basada en la segmentación o la provisión de dispositivos digitales adecuados para los adultos mayores a fin de aumentar la adopción de los servicios sociales y de salud digitales entre este grupo demográfico.</t>
  </si>
  <si>
    <t>preferencias de los adultos mayores en relación con el uso y desarrollo de servicios digitales de salud y sociales. objetivo investigar exhaustivamente las preferencias y necesidades de los adultos mayores en relación con el uso y desarrollo de servicios sociales y de salud digitales.</t>
  </si>
  <si>
    <t>Dado que la edad de 75 años coincide aproximadamente con aproximadamente una década después de la jubilación, este grupo de edad se ha distanciado progresivamente de la transformación digital de la fuerza laboral y no ha experimentado la digitalización relacionada con el trabajo tan ampliamente como los adultos más jóvenes [ 4 ]. necesario un diseño de servicios digitales centrado en el usuario , que incluyera usabilidad , diseño de servicios y seguridad.</t>
  </si>
  <si>
    <t>En el presente estudio, los participantes sugirieron que los proveedores de servicios podrían proporcionarles dispositivos. Esto podría reducir la "brecha digital" entre los adultos mayores que usan y no usan servicios digitales. Sería útil investigar la rentabilidad de esta solución en futuras investigaciones para determinar si el suministro de dispositivos digitales con financiación pública podría aumentar el uso de los servicios digitales y disminuir otros gastos de salud y atención social.</t>
  </si>
  <si>
    <t>SSA2</t>
  </si>
  <si>
    <t>España</t>
  </si>
  <si>
    <t>Cuantitativa, cuestionarios</t>
  </si>
  <si>
    <t>PPUU</t>
  </si>
  <si>
    <t>cómo los usuarios adoptan y utilizan las tecnologías en SSSS</t>
  </si>
  <si>
    <t>TECNO, cómo los usuarios utilizan la tecnología en su relación con los servicios sociales y no en la transformación de los servicios en sí.</t>
  </si>
  <si>
    <t>descubrir qué dispositivos tecnológicos se utilizan, cómo se utilizan y la forma en que los ciudadanos interactúan con los organismos públicos que utilizan la tecnología para prestar servicios sociales.</t>
  </si>
  <si>
    <t>SSA3</t>
  </si>
  <si>
    <t>Hoy en día, las plataformas de redes sociales son ampliamente utilizadas por personas, organizaciones y empresas que desean promocionarse e interactuar con diferentes públicos. Basándose en un procedimiento de análisis de contenido cuantitativo, esta investigación tuvo como objetivo descubrir con qué eficacia las ONG del condado de Brasov, activas en el campo de los servicios sociales, utilizan las plataformas de redes sociales para atraer la participación de la comunidad. Se calculó una puntuación total de uso efectivo para cada ONG. Nuestros hallazgos sugieren que las organizaciones sin fines de lucro tienen niveles bajos de uso efectivo de las redes sociales.</t>
  </si>
  <si>
    <t>Rumania (Brașov)</t>
  </si>
  <si>
    <t>cuantitativo del contenido.Uso efectivo de las plataformas de redes sociales por parte de las ONG</t>
  </si>
  <si>
    <t>ONG del ámbito de servicios sociales, activas en Instagram y FB</t>
  </si>
  <si>
    <t>RRSS, plataformas digitales</t>
  </si>
  <si>
    <t>uso efectivo de las plataformas de medios sociales por parte de las ONG, activas en Ins y FB</t>
  </si>
  <si>
    <t>TECNO, cómo las ONG utilizan las plataformas de redes sociales para atraer a las partes interesadas y beneficiar a sus comunidades, destacando el papel de la tecnología en la promoción del bienestar comunitario.</t>
  </si>
  <si>
    <t>Este estudio demostró que las ONG del municipio de Brașov, activas en el ámbito de los servicios sociales, utilizaban en menor medida las plataformas de medios sociales para interactuar con sus comunidades, con una baja puntuación en el uso efectivo de los medios sociales. Hay varias recomendaciones que estas ONG pueden adoptar en el futuro: utilizar las herramientas de vídeo interactivo disponibles en la plataforma Instagram: en directo, boomerang, hyper-lapse y las herramientas Instagram TV y Facebook. La implicación y la reactividad son recomendables en ambas plataformas: Facebook e Instagram, entablando un diálogo con los usuarios y utilizando publicaciones interactivas como método de ayuda. Como consecuencia, los usuarios pueden interesarse más por las páginas de las organizaciones en las redes sociales. Las organizaciones deben centrar su actividad en más de una plataforma. Además, sincronizar el mismo post en varias plataformas no está indicado. Puede que no atraiga mucho el interés de los usuarios porque las audiencias pueden ser diferentes en cada plataforma de medios sociales.   Factores externos como los límites de tiempo, el bajo presupuesto y el personal poco cualificado en marketing en medios sociales, pueden tener un impacto importante en los resultados obtenidos. Así pues, a partir de los resultados obtenidos en la investigación, creamos una guía con elementos básicos sobre las formas de mejorar la actividad de las ONG en las 2 plataformas (Facebook e Instagram). Esta guía se envió a todas las ONG del municipio de Brasov, y su respuesta fue positiva.</t>
  </si>
  <si>
    <t>descubrir con qué eficacia las ONG del condado de Brasov, activas en el campo de los servicios sociales, utilizan las plataformas de redes sociales para atraer la participación de la comunidad.</t>
  </si>
  <si>
    <t>SSA4</t>
  </si>
  <si>
    <t>Stamoulis, Dimitrios, ;Platis, Charalampos;Sepetis, Anastasios; Psomiadi, Maria-Elisavet;Pierrakos, George,</t>
  </si>
  <si>
    <t>posiblemente Europa, Grecia</t>
  </si>
  <si>
    <t>CUALITATIVA. Soft Systems Methodology (SSM). Análisis de dos casos específicos para ilustrar cómo la Gestión del Conocimiento (KM) puede mejorar la efectividad de los sistemas de información en los servicios sociales</t>
  </si>
  <si>
    <t>Administración social y los servicios públicos</t>
  </si>
  <si>
    <t>Gestión del conocimiento (KM) en la administración social y Uso de sistemas de información para mejorar la eficacia de los servicios sociales.</t>
  </si>
  <si>
    <t>DIGI. Cómo los sistemas de información pueden transformar la administración social mediante la gestión del conocimiento.</t>
  </si>
  <si>
    <t>intenta establecer el escenario para el uso de la GC en el campo de la AS. identifica tecnologías de la información que podrían permitir un cambio de paradigma para la administración social desde la orientación de arriba hacia abajo en la formulación de políticas y la provisión de servicios a un enfoque de abajo hacia arriba basado en el conocimiento, con el fin de aumentar la eficiencia y la eficacia</t>
  </si>
  <si>
    <t xml:space="preserve">POSSIBILITIES OF USING QUANTITATIVE ANALYSIS TO EVALUATE EFFECTIVENESS IN SOCIAL WORK: THE CASE OF SOCIAL TECHNOLOGIES FOR PROVIDING SOCIAL ASSISTANCE TO FAMILIES WITH CHILDREN; </t>
  </si>
  <si>
    <t>Developing an App Could Be the Wrong Place to Start': User Reflections and Ideas about Innovation in Municipal Substance Abuse Services</t>
  </si>
  <si>
    <t>n 43</t>
  </si>
  <si>
    <t>N  35</t>
  </si>
  <si>
    <t>N 61</t>
  </si>
  <si>
    <t>TOTAL</t>
  </si>
  <si>
    <t>PRIMERA VUELTA</t>
  </si>
  <si>
    <t>SEGUNDA VUELTA</t>
  </si>
  <si>
    <t>23 INCLUIDOS</t>
  </si>
  <si>
    <t>23 incluidos</t>
  </si>
  <si>
    <t>20 EN DUDA</t>
  </si>
  <si>
    <t>8 eliminados</t>
  </si>
  <si>
    <t>13 REPETIDOS</t>
  </si>
  <si>
    <t>11 en duda (repasar)</t>
  </si>
  <si>
    <t>REPETIDA EN WOS</t>
  </si>
  <si>
    <t>automatización robótica de procesos (RPA) EN ssss</t>
  </si>
  <si>
    <t>HABLA SOBRE IA</t>
  </si>
  <si>
    <t>NO HABLA DE TECNOLOGÍA EN SSSS</t>
  </si>
  <si>
    <t>Introducción. El presente estudio se centra en el trabajo realizado en entidades sin ánimo de lucro por trabajadores sociales que atienden a personas con discapacidad física y/u orgánica en la provincia de Alicante (España). Se consideraron variables sociodemográficas así como variables relativas al perfil laboral, funciones del Trabajo Social y modelos de intervención. También se exploró la cooperación que se lleva a cabo con los Servicios Sociales de la Administración Pública así como la aplicación del Trabajo Social Digital. Estas organizaciones tienen una amplia experiencia en la atención a colectivos específicos. En particular, prestan servicios y defienden intereses en línea con la orientación al bienestar y la justicia social inherentes al Trabajo Social. Metodología. El enfoque metodológico fue exploratorio y de carácter cuantitativo. La muestra coincidió con el universo, es decir, 29 profesionales del Trabajo Social del Tercer Sector de la provincia de Alicante que trabajan con personas con discapacidad física y orgánica. El instrumento de recogida de datos fue la encuesta telefónica. Se realizó un análisis exploratorio univariante y bivariante basado en estadística descriptiva (mediante tablas de frecuencias, porcentajes, representaciones gráficas, media, mediana, moda y desviación típica) así como estadística explicativa (mediante chi-cuadrado de Pearson). Resultados. Se detectó precariedad en el sector debido a la contratación a tiempo parcial, pero también consolidación del empleo y altos niveles de satisfacción laboral. Además, se detectaron múltiples modelos de intervención social en el coordinado en</t>
  </si>
  <si>
    <t>En Rumanía</t>
  </si>
  <si>
    <t>formas en que los trabajadores sociales noruegos se involucran con la tecnología digital en sus interacciones con los clientes</t>
  </si>
  <si>
    <t>En Noruega</t>
  </si>
  <si>
    <t>REPETIDA EN SSA</t>
  </si>
  <si>
    <t>sustituir el trato humano por «burocracias automáticas». ¿En qué medida pueden digitalizarse los servicios sociales?</t>
  </si>
  <si>
    <t>Australia</t>
  </si>
  <si>
    <t>el impacto de la COVID-19 en los servicios gubernamentales y sociales y en las actividades de la vida diaria está poco desarrollado</t>
  </si>
  <si>
    <t>Nuestra principal tarea en este estudio es analizar cómo funciona la digitalización de los servicios sociales para los usuarios de los servicios de NAV con problemas de salud mental y trastornos concurrentes, usuarios a los que a menudo se hace referencia como marginados.</t>
  </si>
  <si>
    <t>describir la estrategia de integración de datos utilizada para vincular la base de datos de Asistencia Social (SA) del Ministerio de Niños, Comunidad y Servicios Sociales (MCCSS) de Ontario con datos administrativos de atención médica</t>
  </si>
  <si>
    <t>Ontario, Canadá</t>
  </si>
  <si>
    <t xml:space="preserve">Antecedentes La vinculación de registros a través de bases de datos administrativas se ha convertido en una poderosa herramienta para aumentar la información disponible para llevar a cabo investigaciones y análisis de manera que se proteja la privacidad. Objetivo El objetivo de este trabajo era describir la estrategia de integración de datos utilizada para vincular la base de datos de Asistencia Social (SA) del Ministerio de la Infancia, la Comunidad y los Servicios Sociales de Ontario (MCCSS) con los datos administrativos de asistencia sanitaria. Métodos Se utilizaron métodos de vinculación deterministas y probabilísticos para vincular la base de datos MCCSS-SA (2003- 2016) con la base de datos de personas registradas, un registro de población que contiene datos sobre todas las personas a las que se ha emitido un número de tarjeta sanitaria en Ontario, Canadá. Se estimaron las tasas de vinculación y se evaluaron el grado de vinculación de los registros y la representatividad del conjunto de datos mediante la comparación de las características sociodemográficas de los registros vinculados y no vinculados. Resultados Hubo un total de 2.736.353 ID de miembros únicos en la base de datos MCCSS-SA desde el 1 de enero de 2003 hasta el 31 de diciembre de 2016; 331.238 (12,1%) no estaban vinculados (tasa de vinculación = 87,9%). A pesar de 16 pases, la mayoría de los vínculos de registros se obtuvieron después de 2 pases determinísticos (76,2%) y 14 pases probabilísticos (11,7%). Las muestras vinculadas y no vinculadas eran similares en la mayoría de las características sociodemográficas (es decir, sexo, edad, vivienda rural), excepto en la condición de migrante (no migrante frente a migrante) (diferencia estandarizada de 0,52). Los registros vinculados y no vinculados también diferían en cuanto a las características específicas del programa de AS, como la asistencia social.
</t>
  </si>
  <si>
    <t>REPETIDA EN WOS y SSA</t>
  </si>
  <si>
    <t>experiencias personales de los inmigrantes de más edad en el uso de las tecnologías digitales y los servicios electrónicos. Centrándose principalmente en los servicios sanitarios y sociales digitales</t>
  </si>
  <si>
    <t>Este artículo presenta un estudio de las experiencias personales de los inmigrantes de más edad en el uso de las tecnologías digitales y los servicios electrónicos. Centrándose principalmente en los servicios sanitarios y sociales digitales, el objetivo de esta investigación es comprender mejor la brecha digital a nivel micro. El concepto de elección digital se utiliza para analizar las decisiones personales que conducen a un compromiso con las tecnologías digitales y los servicios de Internet o a una desvinculación de las herramientas en línea. Un estudio de caso cualitativo de inmigrantes rusoparlantes en Finlandia utilizó la observación participante, entrevistas y diarios para comprender la adopción de servicios públicos digitales desde la perspectiva del usuario. Este trabajo contribuye a la visión del compromiso digital como un proceso complejo y polifacético en el que intervienen determinantes sociodemográficos, así como la agencia individual y el contexto social. Las principales conclusiones de este estudio muestran que los esfuerzos individuales y los atributos personales, como los hábitos, la sensación de confianza y los temores, desempeñan un papel fundamental en la configuración del compromiso digital. El contexto de la digitalización en curso en la esfera pública se discute como un importante factor de empuje que influye en la adopción y el uso de los servicios digitales por parte de los participantes en la investigación. 2021 Los autores</t>
  </si>
  <si>
    <t>REPETIDA EN SSA y wos</t>
  </si>
  <si>
    <t>digitalizacion en SSSS</t>
  </si>
  <si>
    <t xml:space="preserve"> implementación de un espacio de trabajo digital para facilitar la colaboración en los servicios sociales y de salud para niños y adolescentes vulnerables en ocho municipios noruegos</t>
  </si>
  <si>
    <t>En los últimos años, la aparición de nuevas estrategias, así como las tecnologías de la información y la comunicación, han generado su implementación en diversos contextos del desarrollo humano, siendo muy importante en la educación. La telemedicina surge no sólo para apoyar y facilitar la atención en salud cuando los involucrados se encuentran distantes, sino también como una herramienta para la capacitación profesional en todos los niveles de su formación. Este artículo describe el diseño y proceso de validación de un cuestionario desarrollado para determinar la percepción, conocimientos y actitudes de los médicos pasantes de servicio social respecto al uso de la telemedicina. El instrumento fue sometido a validación por 21 jueces expertos en el tema, siendo aceptable con un valor de V de Aiken mayor a 0.7; confiabilidad del instrumento, realizada mediante el coeficiente Alfa de Cronbach (&gt;0.800); y constructo, mediante análisis factorial exploratorio en un grupo piloto de 113 personas. Como resultado se obtuvo un coeficiente Alfa de Cronbach de 0.860, lo que muestra que el instrumento tiene valores adecuados de consistencia interna; concluyendo que es válido para realizar una evaluación confiable de la percepción, conocimientos y actitudes de los pasantes de medicina en servicio social respecto al uso de la telemedicina</t>
  </si>
  <si>
    <t>formas de mejorar esta situación es adoptar servicios basados en la tecnología</t>
  </si>
  <si>
    <t xml:space="preserve">La asistencia social es uno de los servicios fundamentales que prestan los gobiernos de todo el mundo. Sin embargo, las austeridades, las crisis de mano de obra y el envejecimiento de la población están poniendo a prueba la prestación de asistencia social. Una de las formas de mejorar esta situación es adoptar servicios basados en la tecnología. Hasta la fecha, la digitalización de la asistencia social se ha centrado principalmente en los beneficios organizativos de las tecnologías pasivas, con escasa atención a las necesidades de los usuarios finales. Los autores analizan varias oportunidades y retos para avanzar hacia una digitalización activa y autónoma en apoyo de la asistencia social pública. Basándose en el ecosistema de los servicios públicos, los autores desarrollan una agenda de investigación para avanzar en la política y la práctica de los servicios sociales. 2022 Informa UK Limited, con el nombre comercial de Taylor &amp; Francis Group.
</t>
  </si>
  <si>
    <t>REPETIDA EN WOS Y SSA</t>
  </si>
  <si>
    <t>sUECIA</t>
  </si>
  <si>
    <t xml:space="preserve">La introducción de la automatización robótica de procesos (RPA) en el sector público ha cambiado la vida cotidiana y las prácticas de los funcionarios. Una de estas prácticas centrales en el sector público es la discreción. El paso a un modo digital de discrecionalidad exige comprender la nueva situación. Este artículo presenta un caso empírico en el que la toma de decisiones automatizada mediante RPA se ha implantado en los servicios sociales de Suecia. Se centra en los valores aspiracionales y los efectos de la RPA en los servicios sociales. El contexto, la tarea y las actividades se captan mediante un análisis detallado de los seres humanos y la tecnología. Esta investigación concluye que la digitalización en los servicios sociales tiene un efecto positivo en las prácticas discrecionales de los funcionarios, principalmente en lo que respecta a sus valores éticos, democráticos y profesionales. Los efectos a largo plazo y la influencia en la toma de decisiones justas y uniformes también merecen futuras investigaciones. Además, el artículo constata que un actor híbrido humano-tecnología redefine las prácticas de asistencia social. Se necesitan simplificaciones para desentrañar el proceso automatizado de toma de decisiones debido a las complejidades tecnológicas y teóricas. El autor(es) 2020.
</t>
  </si>
  <si>
    <t>Los países nórdicos están considerados líderes internacionales en la producción de datos combinables sobre los encuentros de sus ciudadanos con las instituciones públicas, así como en la digitalización de los servicios públicos. Los profesionales del sector público colaboran cada vez más con empresas privadas de TI en el desarrollo de productos de análisis de datos para el ahorro y la rentabilidad. Este artículo presenta los resultados de un estudio etnográfico de dos años de duración sobre la colaboración entre el Equipo de Conocimiento de una organización del sector público y una empresa de TI del sector privado para desarrollar y mantener un sistema de gestión de datos en una organización regional finlandesa de asistencia sanitaria y servicios sociales. El sistema de gestión de datos se define como un producto de análisis de datos que proporciona a la dirección información sobre aspectos clínicos y financieros de la gestión de la organización. Combinamos las perspectivas de los estudios sobre ciencia y tecnología y la sociología de las profesiones para situar nuestra investigación sobre el sistema de gestión de datos como objeto límite dentro del contexto más amplio del trabajo profesional. A través de nuestro marco teórico, examinamos el proceso de negociación mediante el cual el sistema de gestión de datos se convierte en un objeto límite en la práctica. Este proceso incluye no sólo la acomodación de diversas culturas epistémicas, sino también jerarquías organizativas y profesionales que facultan a algunos expertos para moldear el sistema de gestión de datos en función de sus visiones e intereses. Este artículo aplica el concepto de «objeto límite» para dilucidar las diferencias estructurales de poder.</t>
  </si>
  <si>
    <t>su uso de las tecnologías de la información y la comunicación</t>
  </si>
  <si>
    <t>Hong Kong</t>
  </si>
  <si>
    <t>preparación de los trabajadores sociales para aplicar un enfoque de género en el trabajo con jóvenes con tendencia a la delincuencia</t>
  </si>
  <si>
    <t xml:space="preserve">Preparación de los especialistas en servicios sociales para realizar actividades que tengan en cuenta las cuestiones de género con menores propensos a delinquir
</t>
  </si>
  <si>
    <t>La principal tendencia en el desarrollo de los mecanismos de la administración pública hoy en día es la introducción de plataformas digitales. El artículo explora la aplicación potencial de las plataformas digitales en la administración pública y los beneficios y riesgos asociados con ellas. El propósito del estudio es explorar la experiencia internacional en la introducción y uso de plataformas digitales y evaluar las oportunidades de utilizarlas en Rusia. La estrategia de investigación se centra en métodos de recopilación de datos cualitativos: análisis de documentación y una encuesta de expertos. El método de análisis prevé una revisión de los requisitos fundamentales para las plataformas digitales, un análisis de las plataformas digitales existentes en todo el mundo y la identificación de tendencias en su desarrollo. El método de encuesta de expertos se utiliza principalmente para detectar tendencias en el uso de tecnologías de la información y la comunicación que apoyan a la administración pública. En consecuencia, los autores destacan las principales ventajas de las plataformas de administración digital y los riesgos asociados a su funcionamiento, especialmente para el ámbito de la seguridad social. La minimización de estos riesgos requiere, en primer lugar, una actualización del marco jurídico con la consagración de métodos digitales en el ámbito de la seguridad social.</t>
  </si>
  <si>
    <t>brecha existente en el acceso a las plataformas digitales para los servicios sociales</t>
  </si>
  <si>
    <t>comunidades rurales de África</t>
  </si>
  <si>
    <t>Las comunidades rurales de África se enfrentan a diversos retos relacionados con las infraestructuras, las actividades económicas limitadas y la pobreza. La pandemia de COVID-19, que agravó algunas de las condiciones socioeconómicas de las zonas rurales, ha puesto de manifiesto la enorme brecha existente en el acceso a las plataformas digitales para los servicios sociales y el acceso financiero. Las cargas socioeconómicas de las comunidades rurales pueden aliviarse mediante la participación en la economía digital; sin embargo, esto aún no es una realidad para estas comunidades. Aunque las tecnologías digitales financieras han ayudado al acceso financiero en otros lugares, no puede decirse lo mismo de las zonas rurales de África. Esta exclusión se debe a que la ubicación desempeña un papel importante en la disponibilidad de soluciones digitales; de ahí que las zonas con infraestructuras limitadas no tengan acceso a productos como la financiación digital, que se supone que llega a quienes están lejos de las instituciones financieras. El estudio empleó una visión sistemática de la literatura para comprender el alcance de la inclusión financiera en África. Para analizar los datos se utilizaron el análisis de contenido y el análisis temático. Los resultados pusieron de relieve un sinfín de retos que afectan a la participación de la población rural en la economía digital, derivados del acceso a la electricidad y su suministro estable, las deficientes o limitadas infraestructuras necesarias para acceder a los productos digitales y las cuestiones relacionadas con el género, donde los roles de género de las mujeres las limitan a la hora de aprovechar los productos digitales. El estudio reveló que hay escasez de productos digitales para llegar a todos los que n</t>
  </si>
  <si>
    <t>un estudio sobre la evaluación de la eficacia de la tecnología de gestión de casos como método de prevención de la orfandad social, el autor intenta comprender cómo se puede evaluar la calidad de las prácticas del trabajo socia</t>
  </si>
  <si>
    <t>Corea del Sur</t>
  </si>
  <si>
    <t>La creciente demanda de servicios y productos sociales basados en la innovación tecnológica ha alimentado las expectativas de innovación tecnológica como fuente de competitividad sostenible para las pequeñas y medianas empresas y, cada vez más, para las empresas sociales. Este es especialmente el caso de los programas de cooperación al desarrollo que apalancan a las empresas sociales, lo que se ha traducido en un aumento de la financiación de los sectores público y privado para las empresas sociales que promueven soluciones de desarrollo innovadoras. Sin embargo, a pesar de este entusiasmo, no está muy claro si este enfoque ha logrado realmente avances sustanciales en la consecución de los impactos de desarrollo previstos. Para colmar esta laguna crítica en la investigación, este estudio explora los factores de innovación tecnológica como recursos internos de una empresa, basándose en la visión basada en los recursos (VBR), e investiga: (1) la relación entre los factores de innovación tecnológica y el rendimiento de las empresas sociales; y (2) el efecto moderador del apoyo gubernamental entre la innovación tecnológica y el rendimiento de las empresas sociales. Utilizando un método de encuesta en línea, esta investigación recopiló datos de muestra de 36 empresas sociales centradas en el desarrollo con sede en Corea del Sur, de las 76 empresas elegibles para participar en la investigación. Sobre la base de un conjunto de datos único de 36 empresas, este estudio realizó en primer lugar un análisis de regresión lineal múltiple para examinar el efecto de los factores de innovación tecnológica, centrándose en la iniciativa empresarial, las capacidades de I+D y la cooperación externa de las empresas sociales.</t>
  </si>
  <si>
    <t>IA</t>
  </si>
  <si>
    <t xml:space="preserve">La revolución de la IA en la asistencia sanitaria y la medicina y la (re)aparición de desigualdades y desventajas para la población que envejece.
</t>
  </si>
  <si>
    <t>innovacion tecnológica en SSSS</t>
  </si>
  <si>
    <t xml:space="preserve">La difusión del COVID-19 cambió el panorama del funcionamiento de las agencias de servicios sociales. Los proveedores de servicios esenciales han tenido que adaptarse e innovar para llevar a cabo su misión. Como resultado, la tecnología se ha convertido en una parte integral de su modelo de servicio, con un mayor énfasis en los servicios de telesalud. Para muchos organismos, la brusca transición a los servicios a distancia ha suscitado importantes conversaciones en torno al acceso, el uso, la política, la eficacia y la eficiencia. Se llevó a cabo un estudio cualitativo y narrativo con directores generales o directores de trabajo social de 37 agencias de servicios sociales de la región de Mid-South para comprender su experiencia y el impacto de la pandemia COVID-19. Se realizaron entrevistas y se transcribieron y analizaron los datos. El análisis temático puso de manifiesto siete temas: 1) la rápida transición a los servicios virtuales, 2) la necesidad de mejorar la infraestructura, 3) las nuevas tecnologías y la innovación, 4) los obstáculos, 5) los beneficios, 6) la financiación y 7) los cambios que se mantendrán. Las implicaciones a nivel de cliente incluyen seguir ofreciendo servicios de telesalud. A nivel de agencia, las implicaciones incluyen la gestión de la logística de la telesalud y la necesidad de cambios en los seguros y los reguladores. Las implicaciones para el trabajo social incluyen consideraciones éticas para proporcionar servicios de telesalud y educar a los trabajadores sociales actuales y futuros en el uso de los servicios de telesalud. 2022 Autores.
</t>
  </si>
  <si>
    <t>Propósito: La analítica de datos del sector público se refiere al proceso de recuperación de datos, análisis de datos, publicación de los resultados y reutilización de los datos por parte de las organizaciones gubernamentales para mejorar sus operaciones y potenciar las políticas públicas. El objetivo de este artículo es explorar el uso de la analítica de datos del sector público en los Países Bajos y las oportunidades y retos que plantea. Diseño/metodología/enfoque: Este documento recoge 74 aplicaciones de la analítica de datos del sector público, identificadas mediante una búsqueda en Internet y la consulta a responsables políticos. Las aplicaciones se clasifican por tipo de aplicación, organización(es) implicada(s) y ámbito de aplicación, y se utilizan ejemplos ilustrativos para elaborar oportunidades y retos. Conclusiones: La analítica de datos del sector público se utiliza con mayor frecuencia para la inspección y aplicación de los servicios sociales y para la investigación criminal. Aunque su uso es a menudo experimental, suscita preocupación por la ampliación del ámbito de aplicación, la selección repetida de las mismas personas (o grupos de personas), el uso de datos personales por terceros y la transparencia de los procesos gubernamentales. Limitaciones/implicaciones de la investigación: Al basarse en la investigación documental, no siempre fue posible identificar qué tipo de datos o qué tecnología se utilizaba en las aplicaciones encontradas. Además, los estudios de casos son más ilustrativos que ofrecen una visión en profundidad de las oportunidades y retos del uso de la analítica de datos en la Administración. Originalidad/valor: La mayoría de los estudios realizan un repaso bibliográfico o prese</t>
  </si>
  <si>
    <t>No habla de digitalizacion en SSSS</t>
  </si>
  <si>
    <t xml:space="preserve">Las sociedades en general siguen luchando por categorizar el espacio digital como fenómeno. Al mismo tiempo, científicos y desarrolladores buscan métodos innovadores para comprender mejor cómo los cambios fundamentales provocados por el cambio digital afectarán al futuro de la humanidad en las próximas décadas. Se necesita urgentemente una investigación interdisciplinar sobre gobernanza en la intersección de la prospectiva tecnológica y medioambiental para minimizar los riesgos del cambio tecnológico y explorar cómo la digitalización puede apoyar, obstaculizar o remodelar las transformaciones de la sostenibilidad. En este artículo, nos centramos en el caso de 'blockchain' o tecnología de libro mayor distribuido (DLT) para investigar cómo las recientes tecnologías digitales pueden apoyar la aplicación de iniciativas de desarrollo sostenible. Nuestra investigación se centra en ámbitos de la administración pública y la gobernanza que muy probablemente verán una adopción de DLT en las dos próximas décadas, como la identidad digital, la prestación de servicios sociales y la financiación innovadora de la lucha contra el cambio climático. Para permitir una comparación significativa de diversos casos de uso, proponemos cuatro preguntas orientativas que pueden ayudar a investigadores, responsables de la toma de decisiones y profesionales a determinar si la DLT podría ser una opción adecuada para la tarea relacionada con la sostenibilidad que nos ocupa. Además, ilustramos cómo el diseño inicial y la posterior implantación de las DLT pueden apoyar modos de gobernanza más centralizados o en red.
</t>
  </si>
  <si>
    <t xml:space="preserve">Introducción: Se ha prestado cada vez más atención a la búsqueda de formas innovadoras de utilizar la tecnología para mejorar los servicios de bienestar público. Sin embargo, este enfoque ha sido menos evidente en los servicios municipales de seguimiento y postratamiento de adicciones a sustancias. Históricamente, este es un campo en el que la participación de los usuarios ha sido escasa. Por lo tanto, hemos explorado las ideas y reflexiones de los usuarios sobre si la innovación tecnológica puede mejorar estos servicios y cómo hacerlo. Método: Realizamos cuatro sesiones grupales con un total de 14 usuarios de servicios de seguimiento de adicciones a sustancias (cinco mujeres y nueve hombres) en la parte sur de Noruega en junio de 2014 y febrero de 2016. Resultados: Los usuarios que participaron en el estudio señalaron que la interacción cara a cara con los profesionales del servicio es una dimensión importante de estos servicios. Algunos expresaron su temor de que una mayor tecnología pudiera llevar a servicios menos relacionales o más estandarizados y que tales avances pudieran llevar a una menor disponibilidad. Señalaron que mejorar la individualización, la continuidad y la colaboración en los servicios podría ser más importante que priorizar la innovación orientada a la tecnología. Sin embargo, los usuarios vieron la tecnología como algo positivo y útil cuando mejora la accesibilidad a los servicios y la comunicación entre los proveedores de servicios y los usuarios. En términos más generales, los datos también arrojan luz sobre las experiencias de los usuarios con el servicio. El análisis de estos datos muestra que el acceso al apoyo de pares que han tenido experiencias de usuario resultó ser particularmente valioso. Discusión: Contribuimos a la literatura sobre coproducción y participación de los usuarios al destacar las perspectivas de los usuarios sobre los riesgos, las incertidumbres y las posibilidades del uso de nuevas tecnologías en la prestación de servicios. Con base en estos hallazgos, desarrollamos el "triángulo de coproducción". En este modelo, la relación entre el proveedor de servicios y el usuario se amplía para incluir a pares capacitados como un tercer actor. </t>
  </si>
  <si>
    <t>si las personas mayores utilizan los servicios digitales para acceder a la asistencia sanitaria y social, y cómo lo hacen</t>
  </si>
  <si>
    <t>UE</t>
  </si>
  <si>
    <t>Antecedentes: La atención sanitaria digital es cada vez más importante, pero corre el riesgo de aumentar aún más la brecha digital, ya que no todas las personas tienen la oportunidad, las capacidades y los conocimientos necesarios para beneficiarse plenamente de sus posibles ventajas. En particular, las personas mayores tienen menos experiencia con Internet, por lo que corren el riesgo de quedar excluidas. El conocimiento de las influencias de la adopción de servicios sanitarios y asistenciales basados en internet por parte de las personas mayores ayudará a desarrollar y promover estrategias para disminuir la brecha digital. Objetivo: Este estudio examina si las personas mayores utilizan los servicios digitales para acceder a la asistencia sanitaria y social, y cómo lo hacen. Además, se examinaron las características personales asociadas al uso de estos servicios y si existen diferencias entre países. Métodos: Los datos para este estudio se obtuvieron del Eurobarómetro Especial 460 (SB 460), que recopiló datos sobre el manejo y las actitudes de los europeos hacia las tecnologías digitales, los robots y la inteligencia artificial, incluidos datos sobre el uso de servicios de atención sanitaria y social basados en Internet, entre 27.901 ciudadanos de la UE mayores de 15 años. Se adoptaron modelos de regresión logística multinivel para analizar la asociación del uso de Internet para servicios de atención sanitaria y social con diversas variables individuales y a nivel de país. Resultados: A nivel individual, la edad temprana, el nivel educativo alto, la clase social alta y el hecho de vivir en una zona urbana se asociaron positivamente con una alta probabilidad de utilizar Internet.</t>
  </si>
  <si>
    <t>el gobierno promueve secuencialmente el servicio de bienestar para personas mayores. por parte de los ancianos es bastante baja y no alcanza la demanda estimada</t>
  </si>
  <si>
    <t>Guilin</t>
  </si>
  <si>
    <t xml:space="preserve">El avance de la tecnología médica y el cambio en el entorno de vida prolongan gradualmente la esperanza de vida de los seres humanos para aumentar constantemente la población anciana en el mundo. Por lo tanto, las demandas y los problemas derivados del envejecimiento son cada vez más importantes. Para hacer frente a las necesidades de las personas mayores, el gobierno promueve secuencialmente el servicio de bienestar. Sin embargo, se sigue constatando que la tasa de utilización de los servicios sociales por parte de las personas mayores es bastante baja, no alcanzando la demanda estimada. Los datos de este estudio, centrado en las personas mayores de Guilin, se recopilan y analizan a partir de plataformas de información abiertas relacionadas con la asistencia social, así como de análisis e investigaciones, publicaciones o bases de datos de organismos gubernamentales. Los datos pertinentes se integran, analizan, discuten y aplican para comprender los efectos de los indicadores y activar aún más la utilización de los datos. Los resultados de la investigación muestran correlaciones notables entre los factores de redisposición y las condiciones de uso de los servicios, los factores de habilitación y las condiciones de uso de los servicios, y los factores de demanda y las condiciones de uso de los servicios. De acuerdo con los resultados, se proponen sugerencias, esperando comprender exhaustivamente las condiciones de uso del servicio de bienestar social para personas mayores e identificar los factores en el uso del servicio para personas mayores a fin de examinar la correspondencia del servicio de bienestar para personas mayores con las necesidades de las personas mayores para desarrollar la función máxima del servicio de bienestar social. 2020, Editura Lumen. Todos los derechos reservados.
</t>
  </si>
  <si>
    <t>18 INCLUIDOS</t>
  </si>
  <si>
    <t>16 incluidos</t>
  </si>
  <si>
    <t>6 en duda</t>
  </si>
  <si>
    <t>17 EN DUDA</t>
  </si>
  <si>
    <t>12 eliminados</t>
  </si>
  <si>
    <t>1 en duda porque es SMS</t>
  </si>
  <si>
    <t>19 REPETIDOS</t>
  </si>
  <si>
    <t>REPETIDO EN SSA</t>
  </si>
  <si>
    <t xml:space="preserve">Finlandia y China </t>
  </si>
  <si>
    <t>TIC EN SALUD</t>
  </si>
  <si>
    <t>REPETIDO EN SCOPUS</t>
  </si>
  <si>
    <t>REPETIDO EN SCOPUS Y SSA</t>
  </si>
  <si>
    <t>(TIC), que están transformando rápidamente las distintas profesiones vinculadas a la intervención social</t>
  </si>
  <si>
    <t>internacional</t>
  </si>
  <si>
    <t>Repetido en SSA</t>
  </si>
  <si>
    <t>evaluación sistemática y basada en evidencia contribuye a mejorar la efectividad en programas de renta mínima</t>
  </si>
  <si>
    <t>Candelaria, Tenerife</t>
  </si>
  <si>
    <t>armonizar los sistemas de información al cliente (SIC) y las formas de documentar la información al cliente incluido el nivel de la práctica del trabajo social</t>
  </si>
  <si>
    <t>digitalización puede modificar la intervención social debido a los recientes desarrollos de tecnología</t>
  </si>
  <si>
    <t>clínico</t>
  </si>
  <si>
    <t>sistemas algorítmicos en las interacciones de las personas discapacitadas con los servicios sociales</t>
  </si>
  <si>
    <t>aprendizaje automático puede optimizar la gestión de riesgos financieros para organizaciones sin fines de lucro</t>
  </si>
  <si>
    <t>no digitalización</t>
  </si>
  <si>
    <t>REPETIDA EN SCOPUS y SSA</t>
  </si>
  <si>
    <t>trabajo social en línea en estudiantes de TS</t>
  </si>
  <si>
    <t>China</t>
  </si>
  <si>
    <t>REPETIDA EN SCOPUS</t>
  </si>
  <si>
    <t>impacto del confinamiento en la salud y el bienestar de los adultos mayores que viven en la comunidad con deterioro cognitivo leve o demencia leve</t>
  </si>
  <si>
    <t xml:space="preserve">La emergencia de salud pública que supone la enfermedad por coronavirus (COVID-19) está evolucionando rápidamente en todo el mundo; algunos países, entre ellos España, han aplicado medidas restrictivas. Entre las poblaciones vulnerables a este brote y a sus efectos sobre la salud física y mental se encuentran los adultos mayores que viven en la comunidad y presentan deterioro cognitivo leve o demencia leve. La telemedicina es una herramienta potencial para brindar atención sanitaria y reducir el riesgo de exposición. 
Objetivo: Los objetivos de este estudio fueron explorar el impacto del confinamiento en la salud y el bienestar de los adultos mayores que viven en la comunidad con deterioro cognitivo leve o demencia leve, proporcionar apoyo social y de salud basado en la televisión y el teléfono, y estudiar los efectos de una tecnología integrada de asistencia basada en la televisión, TV-AssistDem (TeleVision-based AS Sistive Integrated Service to supporT European adults living with mild DEMentia or mild cognitivecaying). Métodos: Se administró una encuesta telefónica en España a 93 participantes en el ensayo clínico TV-AssistDem del 25 de marzo al 6 de abril de 2020. Resultados: De los encuestados, 60/93 (65%) eran mujeres. La edad media fue de 73,34 (DE 6,07) y 69/93 (74%) vivían acompañados. Las medidas de confinamiento obligaron a 17/93 encuestados (18%) a cambiar sus condiciones de vida. El estado de salud se consideró óptimo en 89/93 encuestados (96%), sin síntomas de COVID-19. Las salidas a la compra y a la farmacia fueron realizadas por familiares de 68/93 participantes (73%); 57 (61%) informaron de un bienestar general y 65 (70%) mantuvieron su calidad de sueño. Sin embargo, los participantes que vivían solos informaron de mayores sentimientos negativos y más problemas de sueño. En cuanto a las actividades de ocio, 53/93 encuestados (57%) salieron a pasear, 32 (35%) jugaron a juegos de memoria, 55 (60%) vieron la televisión y 91 (98%) llamaron por teléfono a sus familiares. 58/93 (64%) encuestados informaron de que accedieron a información moderada o excesiva sobre la COVID-19, 89 (97%) la recibieron de la televisión y 56 (62%) afirmaron que su comprensión de la información era extrema. 39/93 (39%) encuestados se habían puesto en contacto con los servicios sanitarios y sociales, mientras que 29 (31%) solicitaron información sobre estos servicios durante la llamada telefónica. No se observaron diferencias significativas en la salud y el bienestar entre los grupos de intervención y control. Los encuestados con TV-AssistDem realizaron más ejercicios de memoria (24/93, 52% frente a 8/93, 17,4%; P&lt;.001) que los encuestados de control. Conclusiones: Nuestros hallazgos sugieren que durante el confinamiento por COVID-19, la salud física y mental y el bienestar fueron óptimos para la mayoría de nuestra población vulnerable. Sin embargo, quienes vivían solos reportaron mayores efectos psicológicos negativos y problemas de sueño. Las medidas adoptadas para abordar las experiencias negativas del confinamiento incluyeron mantenerse informado sobre la situación, acceder a servicios sanitarios y sociales, tener una red de apoyo que evite el riesgo de exposición a COVID-19 y garantice alimentos y suministros médicos, una rutina diaria con hábitos de sueño mantenidos y actividades de ocio, mantenerse activo física y mentalmente con ejercicios de estimulación cognitiva y asegurar la conexión social mediante tecnología. Los televisores fueron los dispositivos tecnológicos preferidos para acceder a información sobre COVID-19, ver televisión como actividad recreativa y realizar ejercicios de memoria como actividad intelectual. El apoyo de telesalud basado en televisión utilizando TV-AssistDem demostró potencial para la estimulación cognitiva.
</t>
  </si>
  <si>
    <t xml:space="preserve">REPETIDA EN SCOPUS </t>
  </si>
  <si>
    <t xml:space="preserve">La vinculación de registros entre bases de datos administrativas se ha convertido en una herramienta poderosa para aumentar la información disponible para realizar investigaciones y análisis de una manera que proteja la privacidad. Objetivo El objetivo de este documento fue describir la estrategia de integración de datos utilizada para vincular la base de datos de Asistencia Social (SA) del Ministerio de Niños, Comunidad y Servicios Sociales (MCCSS) de Ontario con datos administrativos de atención médica. Métodos Se utilizaron métodos de vinculación deterministas y probabilísticos para vincular la base de datos MCCSS-SA (2003-2016) a la Base de Datos de Personas Registradas, un registro de población que contiene datos sobre todas las personas a las que se les emitió un número de tarjeta de salud en Ontario, Canadá. Se estimaron las tasas de vinculación y se evaluó el grado de vinculación de registros y la representatividad del conjunto de datos comparando las características sociodemográficas de los registros vinculados y no vinculados. 
Resultados 
Hubo un total de 2.736.353 identificaciones de miembros únicos en la base de datos MCCSS-SA desde el 1 de enero de 2003 hasta el 31 de diciembre de 2016; 331.238 (12,1%) no estaban vinculados (tasa de vinculación = 87,9%). A pesar de 16 pases, la mayoría de los vínculos de registros se obtuvieron después de 2 pases determinísticos (76,2%) y 14 pases probabilísticos (11,7%). Las muestras vinculadas y no vinculadas fueron similares para la mayoría de las características sociodemográficas (es decir, sexo, edad, vivienda rural), excepto el estado migratorio (no migrante versus migrante) (diferencia estandarizada de 0,52). Los registros vinculados y no vinculados también fueron diferentes para las características específicas del programa de SA, como el programa de asistencia social, Ontario Works y el Programa de Apoyo a la Discapacidad de Ontario (diferencia estandarizada de 0,20 para cada uno), el sistema de ingreso de datos, solo la Tecnología del Modelo de Entrega de Servicios y tanto la Tecnología del Modelo de Entrega de Servicios como el Sistema de Gestión de Asistencia Social (diferencia estandarizada de 0,53 y 0,52, respectivamente), y los meses en asistencia social (diferencia estandarizada de 0,43). Conclusiones Es posible que se requieran técnicas adicionales para tener en cuenta las tasas de vinculación subóptimas para abordar los posibles sesgos resultantes de esta vinculación de datos. No obstante, la vinculación entre la asistencia social administrativa y los datos de atención de la salud proporcionará hallazgos importantes sobre los determinantes sociales de la salud.
</t>
  </si>
  <si>
    <t>intervención automatizada basada en mensajes de texto SMS para promover la conexión del paciente con los recursos de necesidades sociales</t>
  </si>
  <si>
    <t xml:space="preserve">Los proveedores de atención médica examinan cada vez más a los pacientes para detectar necesidades sociales no satisfechas (por ejemplo, comida, vivienda, transporte y aislamiento social) y derivan a los pacientes a recursos comunitarios y servicios sociales relevantes. Sin embargo, la conexión de los pacientes con los servicios derivados suele ser baja, lo que sugiere la necesidad de apoyo adicional para facilitar la interacción con los recursos. Los mensajes de texto SMS presentan una oportunidad para abordar las barreras relacionadas con el contacto con los recursos de una manera accesible, escalable y de bajo costo. 
Objetivo: En este estudio piloto de múltiples métodos, pretendemos desarrollar una intervención automatizada basada en mensajes de texto SMS para promover la conexión del paciente con los recursos de necesidades sociales derivados dentro de las 2 semanas posteriores a la derivación inicial y evaluar su viabilidad y aceptabilidad por parte del paciente. Este protocolo describe la intervención, los fundamentos conceptuales, el diseño del estudio y el plan de evaluación para proporcionar una ilustración detallada de cómo la tecnología SMS puede complementar los patrones actuales de práctica de detección y derivación de necesidades sociales sin interrumpir la atención. 
Métodos: Para este estudio de cohorte prospectivo piloto, esta intervención basada en mensajes de texto SMS aumenta un programa existente de detección, derivación y navegación de necesidades sociales en un centro de salud calificado a nivel federal. Los pacientes que recibieron al menos una derivación por cualquier necesidad social no satisfecha identificada reciben 2 rondas de mensajes SMS durante 2 semanas. La primera ronda consta de 5 a 10 mensajes que ofrecen descripciones e información de contacto de los recursos referidos. La segunda ronda consta de 2 mensajes que ofrecen un breve recordatorio para contactar con los recursos. Los participantes evaluarán la intervención a través de una encuesta y una entrevista semiestructurada, informada por un modelo de aceptación de tecnología adaptado. Se utilizará un análisis temático y cualitativo rápido para extraer temas de las respuestas. Los resultados primarios son la viabilidad de la implementación y la aceptabilidad del paciente. Los resultados secundarios se relacionan con la efectividad de la intervención: intento autoinformado de conectarse y conexión exitosa con los recursos referidos 2 semanas después del encuentro de derivación inicial. Resultados: El estudio recibió la aprobación regulatoria en mayo de 2021, y prevemos inscribir a 15-20 participantes para este piloto inicial. Conclusiones: Este protocolo presenta métodos de implementación detallados sobre una novedosa intervención de SMS automatizada para la integración de la atención social dentro de la atención primaria. Al compartir el protocolo del estudio de manera temprana, pretendemos facilitar el desarrollo y la adopción de herramientas similares en diferentes entornos clínicos, a medida que más proveedores de atención médica buscan abordar las necesidades sociales no satisfechas de los pacientes. Los hallazgos del estudio brindarán información práctica sobre el diseño y la implementación de intervenciones basadas en mensajes de texto SMS para mejorar la coordinación de la atención médica y social.
</t>
  </si>
  <si>
    <t xml:space="preserve">Los hombres negros pertenecientes a minorías sexuales (BSMM, por sus siglas en inglés) se ven afectados de manera desproporcionada por el VIH. El condado de Los Ángeles (LAC, por sus siglas en inglés) soporta una carga sustancial de la epidemia del VIH en California. Los efectos negativos de las barreras psicosociales y estructurales resaltan la necesidad oportuna de aumentar el tratamiento del VIH entre los BSMM. Se han demostrado intervenciones exitosas contra el VIH basadas en las redes sociales y la tecnología de los teléfonos móviles. Este protocolo describe LINX LA, un estudio que prueba LINX, una aplicación móvil basada en la web que brinda servicios sociales personalizados, recursos legales y apoyo entre pares para los BSMM que viven con el VIH (BSMM+) en LAC mediante un ensayo comparativo aleatorio. 
Objetivo: Durante la fase 1, el estudio LINX LA tiene como objetivo participar en un proceso de diseño iterativo para desarrollar la aplicación LINX utilizando datos cualitativos para informar y adaptar la tecnología de la aplicación móvil y su funcionalidad. En la fase 2 de LINX LA, probaremos la eficacia de la aplicación LINX en comparación con la aplicación LINX Plus para mejorar los resultados del tratamiento del VIH (es decir, la adherencia a la terapia antirretroviral, la supresión viral) entre BSMM+ en LAC abordando las necesidades legales y de trabajo social y desarrollando un foro para el apoyo de pares. Métodos: En este estudio financiado por el Programa de Investigación del VIH/SIDA de California, reclutaremos e inscribiremos a participantes BSMM+ (de ≥ 18 años) en LAC (N = 400) para participar en un estudio de 12 meses que incluye acceso a la aplicación LINX, que proporciona un foro de apoyo de pares y contenido personalizado destinado a mejorar el uso de recursos sociales y legales. Todos los participantes también recibirán entrevistas basadas en encuestas en 3 puntos temporales (al inicio y en intervalos de 6 y 12 meses) y encuestas semanales por mensaje de texto que evalúan la medicación y la adherencia al tratamiento. La adherencia al tratamiento y la supresión viral se extraerán de los datos de la historia clínica. La mitad de los participantes también serán asignados aleatoriamente para recibir 3 sesiones de coaching individualizadas (en intervalos de 1, 3 y 6 meses) y la capacidad de enviar mensajes directamente a su coach a través de la aplicación LINX. Durante el transcurso del estudio, los participantes de la aplicación LINX recibirán un mínimo de US $130 en efectivo y los participantes de la aplicación LINX Plus recibirán un mínimo de US $190. Planteamos la hipótesis de que los participantes inscritos en la aplicación LINX Plus demostrarán una mayor mejora en los resultados del VIH en comparación con los participantes de la aplicación LINX. 
Resultados: El estudio LINX probará la eficacia de una intervención de aplicación móvil basada en la web para BSMM+ en LAC (N = 400). La aplicación LINX busca aumentar el conocimiento de los participantes sobre el VIH; facilitar el acceso a los servicios sociales y legales necesarios, incluida la información y las referencias; y aumentar el apoyo social entre los participantes al proporcionar un foro mediado para la participación. Conclusiones: La implementación de LINX LA tiene como objetivo desarrollar y probar un enfoque adaptado culturalmente para mejorar los resultados del tratamiento del VIH de BSMM+.
</t>
  </si>
  <si>
    <t>probar la aceptabilidad y viabilidad de la recopilación de datos habilitada para teléfonos inteligentes con veteranos que experimentan falta de vivienda.</t>
  </si>
  <si>
    <t>VIH y salud móvil</t>
  </si>
  <si>
    <t xml:space="preserve">Los hombres gays, bisexuales y otros hombres que tienen relaciones sexuales con hombres (HSH), en particular los HSH negros o afroamericanos (HSHB) y los HSH hispanos o latinos (HSHL), siguen viéndose afectados de forma desproporcionada por la epidemia del VIH en Estados Unidos. Los programas anteriores de autodiagnóstico del VIH han arrojado altas tasas de pruebas, aunque estos estudios incluyeron predominantemente a HSH blancos no hispanos. Las herramientas de salud móvil pueden apoyar la prevención, las pruebas y el tratamiento del VIH. Este protocolo detalla un estudio de implementación de autodiagnósticos gratuitos del VIH por correo (HIVST) anidado dentro de un ensayo controlado aleatorizado diseñado para evaluar el beneficio de una aplicación de teléfono móvil para aumentar la aceptación de la prevención del VIH y otros servicios sociales. Objetivo: Este estudio fue un ensayo comparativo de efectividad de estrategias innovadoras de reclutamiento y promoción de pruebas destinadas a llegar de manera efectiva a hombres y mujeres cisgénero. Se evaluó el uso de una aplicación móvil para aumentar el acceso a la atención. Métodos: El desarrollo del estudio comenzó con consultas individuales y grupales que obtuvieron comentarios de 3 grupos principales: profesionales e investigadores de la atención del VIH, líderes de organizaciones de servicios del VIH de los estados del estudio, y BMSM y HLMSM que viven en los estados del estudio. Una vez finalizado el trabajo cualitativo formativo, se reclutaron participantes de 11 estados, según las áreas observadas de mayor tasa de nuevos diagnósticos de VIH entre HSH negros e hispanos, a través de sitios web de redes sociales y aplicaciones para teléfonos inteligentes. Una vez verificada su elegibilidad, los participantes conse
</t>
  </si>
  <si>
    <t>25 INCLUIDOS</t>
  </si>
  <si>
    <t>30 incluidos</t>
  </si>
  <si>
    <t>19 excluidos</t>
  </si>
  <si>
    <t>12 en duda, ver</t>
  </si>
  <si>
    <t>36 EN DUDA</t>
  </si>
  <si>
    <t>12 repetidos</t>
  </si>
  <si>
    <t>Repetida en Wos y Scopus</t>
  </si>
  <si>
    <t xml:space="preserve">uso de la RPA en la distribución de asistencia social (AS) </t>
  </si>
  <si>
    <t>potencial de la digitalización en contextos de bajo umbral, basándose en la literatura emergente sobre trabajo social digital y empíricamente en entrevistas con 22 trabajadores sociales de extensión que trabajan en contextos de bajo umbral en el norte de Italia</t>
  </si>
  <si>
    <t>Realidad Virtual (RV) en el proceso de enseñanza-aprendizaje del trabajo social</t>
  </si>
  <si>
    <t>REPETIDO EN WOS</t>
  </si>
  <si>
    <t>innovaciones como el lanzamiento de un servicio virtual, la introducción de un número de teléfono directo para los solicitantes de ayuda, la creación de grupos de WhatsApp y Messenger entre los proveedores de servicios en Servicios sociales</t>
  </si>
  <si>
    <t>Bangladesh</t>
  </si>
  <si>
    <t>La pandemia de COVID-19 afectó a casi todos los sectores, incluidos los servicios sociales, en Bangladesh. Las autoridades se esforzaron por prestar servicios a las personas afectadas por la pandemia, que perdieron repentinamente sus empleos y cayeron en un estado de pobreza. Este estudio pretende investigar las interrupciones, intervenciones e innovaciones en los servicios sociales gubernamentales a causa de las respuestas de política social durante la COVID-19 considerando diferentes modelos teóricos del institucionalismo. Siguiendo el método cualitativo, el estudio realizó entrevistas en profundidad a 39 representantes de organismos de servicios sociales que prestaron servicios en el distrito de Sylhet durante la pandemia. El estudio concluye que la COVID-19 interrumpió los programas de servicios sociales, lo que dio lugar a intervenciones e innovaciones basadas en la nueva situación que surgió. Revela innovaciones como el lanzamiento de un servicio virtual, la introducción de un número de teléfono directo para los solicitantes de ayuda, la creación de grupos de WhatsApp y Messenger entre los proveedores de servicios, el énfasis en la participación de la comunidad, etc. en los servicios sociales que parecen ir de la mano del modelo de equilibrio puntuado o el cambio de primer orden que integra nuevas políticas o innovaciones dentro del marco institucional tradicional para hacer frente mejor a los problemas causados por COVID-19. Sin embargo, estas iniciativas fueron insuficientes, ya que problemas acuciantes como la salud mental y la violencia doméstica, que aumentaron sustancialmente durante COVID-19, no lograron llamar la atención de las autoridades.</t>
  </si>
  <si>
    <t>Los niños con discapacidad y sus familias a menudo están socialmente aislados. Para integrarlos a la sociedad, es importante mejorar su acceso a los servicios y alentar a las familias a participar en la sociedad. Es eficaz en la incorporación de tecnologías de la información y la comunicación para proporcionar acceso a la información y servicios de cuidado para niños con discapacidad y sus familias. Por lo tanto, este estudio explora la satisfacción de los padres con los servicios de cuidado basados ​​en tecnologías de la información y la comunicación para niños con discapacidad y la demanda de estos. Este estudio utilizó un diseño de método mixto secuencial explicativo. En el estudio participaron un total de 99 padres de niños matriculados en dos escuelas de educación especial u hospitales de rehabilitación. Los datos se recopilaron de los padres a través de una encuesta o entrevistas. El estudio se realizó del 5 de noviembre al 5 de diciembre de 2018. Más del 50% de los participantes consideraron que la búsqueda de servicios era incómoda y manifestaron una satisfacción por debajo de la media debido a la falta de información y a que los resultados eran inadecuados, abstractos, difíciles de entender, insuficientes y dispersos. Más del 70% de los participantes estaban insatisfechos con los servicios debido a su elevado coste y la limitada frecuencia de uso. Los participantes expresaron la necesidad de contar con servicios basados ​​en tecnologías de la información y la comunicación para abordar estas cuestiones, incluidos servicios para ayudar al desarrollo del niño, con bajos requisitos de elegibilidad y fácil acceso al tratamiento que pueda mejorar las redes y los servicios. Los padres tenían una gran carga de cuidados y dificultades para acceder a servicios para sus hijos, lo que pone de relieve la necesidad de servicios alternativos.</t>
  </si>
  <si>
    <t>preferencias de los adultos mayores en relación con el uso y desarrollo de servicios digitales de salud y sociales</t>
  </si>
  <si>
    <t xml:space="preserve">Las personas con necesidades sociales no satisfechas experimentan resultados de salud adversos y están sujetas a mayores inequidades en los resultados de salud y sociales. Dada la alta prevalencia de necesidades no satisfechas entre los inscritos en Medicaid, muchas organizaciones de atención administrada de Medicaid (MCOs) ahora están evaluando a los inscritos para detectar necesidades sociales no satisfechas y conectándolos con organizaciones comunitarias (CBOs) que tienen el conocimiento y los recursos para abordar las necesidades identificadas. El uso de tecnología de detección y referencia y el intercambio de datos a menudo se consideran componentes clave en los programas que integran servicios de salud y sociales. A pesar de este énfasis en la tecnología y la recopilación de datos, la investigación sugiere que existen barreras sustanciales para la operacionalización de sistemas efectivos. Métodos Utilizamos métodos cualitativos para examinar las perspectivas intersectoriales sobre el uso de datos y tecnología para facilitar las asociaciones entre MCO y CBO en Kentucky, un estado con alta inscripción en Medicaid, para abordar las necesidades sociales de los inscritos. Reclutamos participantes mediante muestreo dirigido y realizamos 46 entrevistas en profundidad con 26 representantes de los seis MCO de Kentucky y 20 líderes de CBO. Se utilizó un análisis descriptivo cualitativo, un enfoque inductivo, para identificar temas destacados. Resultados Encontramos que las MCOs y las CBOs tienen diferentes niveles de necesidad de datos, incentivos variados para recopilar y compartir datos, y valoraciones distintas sobre lo que los datos pueden o deben hacer. Cuatro temas surgieron de las descripciones de los entrevistados sobre cómo utilizan los datos, incluyendo 1) para identificar las necesidades de los pacientes, 2) para gestionar casos, 3) para evaluar la efectividad de los programas, y 4) para colaborar entre ellos. Detrás de estos temas de uso de datos había áreas de alineación entre MCOs/CBOs, áreas de incongruencia y áreas de tensión (tanto prácticas como ideológicas). La incapacidad para interactuar con los socios comunitarios debido a preocupaciones sobre la privacidad y la propiedad de los datos contribuye a la división. Nuestros hallazgos sugieren una desconexión entre los MCOs y los CBOs en cuanto a los términos de su interfaz tecnológica, a pesar de su misión compartida de satisfacer las necesidades sociales no cubiertas de los inscritos. Conclusiones Si bien los datos y la tecnología pueden utilizarse para identificar las necesidades de los inscritos y determinar la necesidad más crítica, no son suficientes para resolver los desafíos. Las personas y las relaciones entre sectores son vitales para conectar a los inscritos con los recursos comunitarios y resolver las necesidades no satisfechas.
</t>
  </si>
  <si>
    <t>Aspectos positivos: un análisis cualitativo de las innovaciones en residencias de ancianos aceleradas por la pandemia de COVID-19</t>
  </si>
  <si>
    <t>La pandemia de COVID-19 ha afectado duramente a los centros de cuidados a largo plazo (LTC), y los líderes han recurrido al ingenio y la resolución creativa de problemas para apoyar las operaciones y la atención a los residentes. El objetivo de este estudio fue identificar ideas innovadoras dentro de los centros de cuidados a largo plazo, aceleradas por la pandemia, que puedan seguir mejorando las operaciones y la atención a los residentes en el futuro. Se preguntó a los administradores de hogares de ancianos y a los directores de enfermería, alimentación/nutrición, servicios sociales y recreación terapéutica de 40 centros de enfermería especializada sobre ideas novedosas y beneficiosas que surgieron durante la pandemia y que, en su opinión, deberían seguir adelante. Un análisis cualitativo arrojó 10 categorías de ideas innovadoras {control de infecciones, atención a los residentes, comunicación familiar, compromiso y satisfacción de los residentes, comunicación y educación del personal, espíritu de equipo, operaciones, personal, bienestar de los empleados y relaciones públicas}. Estas ideas novedosas se pueden emplear para mejorar tanto las operaciones como la atención a los residentes, beneficiando a los proveedores, el personal, los residentes y las familias.</t>
  </si>
  <si>
    <t>organizaciones sociales en la pandemia, no digitalización</t>
  </si>
  <si>
    <t>chatbot en ssss, IA</t>
  </si>
  <si>
    <t>arrojar luz sobre estos cambios que se están produciendo destacando las implicaciones operativas y éticas de la digitalización para encontrar un nuevo enfoque del trabajo social que ha sido visto como "un faro en la noche de la pandemia"</t>
  </si>
  <si>
    <t>prestación automatizada de servicios sociales. Este estudio pretende discutir los riesgos inherentes a esta automatización, en particular aquellos asociados al problema de la discriminación, la exclusión y la desigualdad, que los autores agrupan bajo el paraguas teórico de un estado de bienestar digital (EDD).</t>
  </si>
  <si>
    <t>Propósito La penetración de la tecnología y el fortalecimiento de políticas basadas en evidencia han allanado el camino para la prestación automatizada de servicios sociales. Este estudio pretende discutir los riesgos inherentes a esta automatización, en particular aquellos asociados al problema de la discriminación, la exclusión y la desigualdad, que los autores agrupan bajo el paraguas teórico de un estado de bienestar digital (EDD). Diseño/metodología/enfoque Este artículo conceptual revisa la literatura sobre los sistemas de bienestar social, con un enfoque empírico en la experiencia reciente de países seleccionados de India, Kenia y Suecia. Estos países reflejan tres tipos diferentes de regímenes de bienestar, pero están conectados por el mismo riesgo social digital. La exploración de los autores también incluye preguntas sobre qué tiene en común este DWS con la era anterior y en qué se diferencia de él. Este artículo ilustra que ha habido una trayectoria muy similar en lo que respecta al desarrollo del DWS y los riesgos asociados en los países examinados. Resultados El DWS ha desencadenado nuevos riesgos sociales (por ejemplo, discriminación, exclusión y desigualdad en el acceso a la asistencia social) que son resultado de las violaciones de datos que sufren los ciudadanos. Además, los grupos vulnerables en la era digital deben ser vistos no sólo como aquellos que carecen de acceso a servicios de bienestar, como educación, salud y empleo, sino también como aquellos que no tienen acceso a Internet, sin habilidades digitales y excluidos del sistema DWS. Originalidad/valor El artículo invita al desarrollo de una investigación académica sobre el DWS en particular y sobre el contemporáneo en general. Los autores también predicen que un aspecto crítico de la futura tipología del régimen reside en la capacidad de movilizar recursos para abordar los riesgos digitales contemporáneos, ya que todos los países son igualmente vulnerables a ellos. En general, este artículo puede considerarse uno de los trabajos iniciales que se centran en la comparación transnacional entre diferentes regímenes de metabienestar.</t>
  </si>
  <si>
    <t>escala SISO</t>
  </si>
  <si>
    <t>bonos impulsores sociales de la salud (SDH) se han propuesto como una forma de incentivar la inversión en intervenciones de SDH por parte de las organizaciones de atención administrada de Medicaid</t>
  </si>
  <si>
    <t>Los bonos impulsores sociales de la salud (SDH) se han propuesto como una forma de incentivar la inversión en intervenciones de SDH por parte de las organizaciones de atención administrada de Medicaid. El éxito de los bonos SDH se basa en la aceptación de responsabilidades y recursos compartidos por parte de las partes interesadas corporativas y del sector público. Los ingresos de los bonos de SDH, respaldados por la solidez financiera y la promesa de pago de una organización de atención administrada de Medicaid, respaldarían servicios sociales e inversiones en intervenciones que pueden mitigar los factores sociales que conducen a malos resultados de salud, lo que a su vez reduciría los costos de atención médica para las poblaciones de ingresos bajos a moderados en comunidades necesitadas. Este enfoque sistemático de salud pública vincularía los beneficios a nivel comunitario con el costo compartido de la atención de las organizaciones de atención administrada participantes. El modelo de la Ley de Reinversión Comunitaria permite que la innovación satisfaga las necesidades comerciales de las organizaciones de salud, y la competencia cooperativa puede facilitar las mejoras tecnológicas necesarias para las organizaciones de servicios sociales basadas en la comunidad.</t>
  </si>
  <si>
    <t>uso de las telecomunicaciones en pandemia</t>
  </si>
  <si>
    <t>Este estudio investigó las estrategias de adaptación de servicios que los servicios comunitarios de atención a personas mayores (CES) en Singapur adoptaron en vista de las restricciones de la pandemia de COVID-19. También se examinaron estas estrategias en busca de sus fortalezas y desafíos. Se realizó un estudio cualitativo mediante entrevistas semiestructuradas individualmente con 11 miembros del personal de servicios sociales de varios CES de Singapur. Los resultados indicaron que surgieron dos formas principales de adaptación del servicio: (1) mayor compromiso con los clientes y las partes interesadas relevantes, y (2) mayor uso de las modalidades de telecomunicaciones. Los beneficios resultantes incluyeron (1) una mejora percibida de la conexión social y el compromiso social de los usuarios del servicio, y (2) nuevas oportunidades para que el CES revise las operaciones y aproveche una mayor visibilidad de los usuarios del servicio. Sin embargo, persisten las dificultades en el uso de las telecomunicaciones, las limitaciones de recursos y los factores estresantes del trabajo. Se recomienda que los proveedores de CES implementen prácticas de apoyo en el lugar de trabajo, complementen la prestación directa de servicios con tecnología y aprovechen las oportunidades para mejorar los entornos sociales de los adultos mayores que viven en la comunidad.</t>
  </si>
  <si>
    <t>indicadores a partir de bases de datos públicas, definidos mediante consulta a expertos y ponderados por un panel de actores interesados ​​mediante un método multicriterio para obtener un índice de riesgo territorializado al más alto nivel de desagregación de los datos disponibles, en función de las dimensiones de vulnerabilidad, amenaza y resiliencia.</t>
  </si>
  <si>
    <t>evitar reducir la digitalización de los servicios sociales a una cuestión puramente técnica y aprovechar al máximo las oportunidades que presenta para el trabajo social</t>
  </si>
  <si>
    <t>El propósito de este artículo es fomentar la reflexión sobre las oportunidades y los problemas que la era digital contemporánea presenta para el trabajo social. Debido a la rápida adopción de la digitalización en las Administraciones Públicas mandatada por el Plan Nacional de Recuperación y Resiliencia y el Plan Social Nacional 2021-2023, es importante tener en cuenta una serie de principios teóricos y metodológicos para evitar reducir la digitalización de los servicios sociales a una cuestión puramente técnica y aprovechar al máximo las oportunidades que presenta para el trabajo social con el fin de adaptarse con éxito al enfoque específico y a los objetivos de intervención. La reflexión se basa en las observaciones realizadas durante el seguimiento de la creación y la implementación del Sistema de Información para los Servicios Sociales (ISSS) de la Región Friuli Venezia Giulia y de la digitalización de la Cartella Sociale, utilizada por los trabajadores sociales de todos los servicios sociales de la región. El artículo destaca la importancia de considerar a ISSS no sólo como una herramienta para recopilar información que describe la realidad sino, más importante aún, como una herramienta para que sus usuarios mejoren sus conocimientos y construyan relaciones con sus clientes y entre ellos. Por ello, se propone concentrar las herramientas y sistemas de información en las tareas diarias de los trabajadores sociales y desarrollarlos con su involucramiento directo y continuo.</t>
  </si>
  <si>
    <t>plataforma de televisión interactiva que tiene como objetivo promover la infoinclusión y la calidad de vida de los adultos mayores portugueses mediante la entrega de contenido informativo sobre servicios públicos y sociales.</t>
  </si>
  <si>
    <t>Propósito &amp;gt; El propósito de este artículo es describir la prueba de campo para evaluar la usabilidad y utilidad de una plataforma de televisión interactiva que tiene como objetivo promover la infoinclusión y la calidad de vida de los adultos mayores portugueses mediante la entrega de contenido informativo sobre servicios públicos y sociales. Diseño/metodología/enfoque &amp;gt; El presente artículo informa sobre el proceso de una prueba de campo realizada para probar la usabilidad y la experiencia del usuario de una plataforma iTV junto con 21 usuarios mayores. Se probó un prototipo de alta fidelidad con usuarios potenciales durante dos semanas para recopilar datos en un contexto de “vida real” para reunir información valiosa para refinar la solución de acuerdo con las necesidades del público objetivo. Hallazgos &amp;gt; Los resultados revelaron niveles positivos de usabilidad y satisfacción general de los usuarios al interactuar con el sistema, pero no les impidieron brindar sus aportes y comentarios. Los videos informativos enviados a la plataforma fueron considerados adecuados, el control remoto fue sencillo y no causó problemas, tanto la videoteca como la pantalla de bienvenida fueron valoradas positivamente. Originalidad/valor &amp;gt; Esta investigación original ofrece información sobre el valor que tiene realizar pruebas de campo en el desarrollo de una tecnología innovadora con respecto a esta población objetivo. Además, se pudo apreciar que los adultos mayores desean estar informados. A pesar de ello, la mayoría de las veces no son capaces de encontrar la información de forma eficiente. Estos resultados también respaldaron la utilidad de la plataforma +TV4E.</t>
  </si>
  <si>
    <t>recursos tecnológicos existentes a disposición de la población sin hogar en salud</t>
  </si>
  <si>
    <t>mplementación de una nueva herramienta tecnológica, Baromètre, como herramienta socio-técnica que contribuya a un cambio cultural en los servicios sociales.</t>
  </si>
  <si>
    <t>REPETIDA EN WOS Y SCOPUS</t>
  </si>
  <si>
    <t>IA ética</t>
  </si>
  <si>
    <t>intervención innovadora al implementar la estrategia de gamificación en línea y reinventó el servicio social como un juego con diferentes tipos de tareas que luego se entregaban a los jóvenes a través de una aplicación para teléfonos inteligentes.</t>
  </si>
  <si>
    <t>Con el rápido desarrollo de la tecnología, los teléfonos inteligentes se han vuelto indispensables en nuestra vida diaria. Los jóvenes, en particular, dependen en gran medida de la tecnología virtual, que es el principal medio que utilizan para interactuar con el mundo exterior y adquirir información. En respuesta, la Sociedad de Rehabilitación y Prevención del Delito de Hong Kong desarrolló en 2017 un programa virtual denominado "Jockey Club YouChallenge Programme" (YouChallenge) para jóvenes desfavorecidos. "YouChallenge" tenía como objetivo aumentar la experiencia positiva y significativa de los jóvenes desfavorecidos a través de diferentes tareas, para guiarlos a construir un patrón de vida saludable evitando conductas de alto riesgo. Este programa pretendía ser una intervención innovadora al implementar la estrategia de gamificación en línea y reinventó el servicio social como un juego con diferentes tipos de tareas que luego se entregaban a los jóvenes a través de una aplicación para teléfonos inteligentes. Se realizó un estudio piloto para validar su impacto. Los resultados sugieren que el enfoque de gamificación en línea fue más eficaz para llegar a los jóvenes ocultos que el enfoque convencional cara a cara, especialmente para aquellos que podrían ser fácilmente ignorados con los métodos convencionales. Su índice de pro-vida y sus patrones de vida mejoraron y se redujo la probabilidad de conductas de alto riesgo. A diferencia de los servicios sociales convencionales, este programa se creó en una aplicación para teléfonos inteligentes para ponerse en contacto con los jóvenes y guiarlos desde las redes sociales virtuales a la realidad para desarrollar habilidades prácticas y objetivos prosociales en la vida.</t>
  </si>
  <si>
    <t>terapia artística basada en la atención plena mejora el bienestar psicológico</t>
  </si>
  <si>
    <t>Se ha demostrado que la terapia artística basada en la atención plena mejora el bienestar psicológico. Zentangle es una terapia artística basada en la atención plena, fácil de aprender y adecuada para todos. Informamos sobre la transición de talleres Zentangle presenciales a virtuales en los servicios sociales familiares durante el COVID-19. Exploramos los comentarios de los talleres presenciales y la aceptabilidad de un enfoque en línea que utiliza la tecnología de la información y la comunicación (TIC) para lograr un mayor alcance del servicio, satisfacción y conocimiento y resultados relacionados. En el marco del Proyecto SMART Family-Link del Jockey Club de Hong Kong y en colaboración con el Centro de Servicios Familiares Integrados de Cáritas de Aberdeen, este estudio se llevó a cabo en dos fases: un taller presencial de cuatro sesiones (fase uno) y once talleres en línea de una sola sesión (fase dos) desde septiembre de 2019 hasta septiembre de 2020. Un total de 305 participantes se unieron a los talleres. Los participantes de la primera fase (n = 11) informaron una alta satisfacción (4,7 sobre 5), aumentos en el conocimiento (4,2/5) y la confianza (3,9/5) hacia el manejo del estrés, aumentos en el conocimiento (4,1/5) y la confianza (3,9/5) al mostrar apoyo y cuidado hacia los miembros de la familia, y un aumento en el conocimiento hacia el fortalecimiento de las relaciones familiares (4,0/5). Los participantes de la segunda fase (n = 294) también informaron una alta satisfacción (4,7/5) y estuvieron totalmente de acuerdo en que las TIC ayudaron a aprender Zentangle de manera más conveniente, que habían aumentado el conocimiento y el interés en Zentangle (todos 4,7/5) y definitivamente volverían al taller (4,8/5). Los datos cualitativos respaldaron los hallazgos cuantitativos. Somos los primeros en informar sobre la utilización de las TIC en un ensayo exploratorio de talleres breves de arte Zentangle en línea dirigidos al público en general, con alta satisfacción y experiencias positivas de los participantes con la integración de las TIC, el aprendizaje de Zentangle y un mejor bienestar psicológico y familiar. Este estudio proporcionó evidencia preliminar sobre el uso de las TIC para realizar una transición exitosa de talleres presenciales a talleres en línea y llegar a un público más amplio.</t>
  </si>
  <si>
    <t>salud</t>
  </si>
  <si>
    <t>Antecedentes La COVID-19 catalizó una reorganización rápida y sustancial de la atención primaria, acelerando la difusión de las estrategias existentes y fomentando la proliferación de innovaciones. El acceso a la atención primaria es un componente esencial de un sistema de salud, particularmente durante una pandemia. Describimos innovaciones organizativas destinadas a mejorar el acceso a la atención primaria y los cambios contextuales relacionados durante los primeros 18 meses de la pandemia de COVID-19 en dos provincias canadienses, Quebec y Nueva Escocia. Métodos Realizamos un estudio de casos múltiples basado en 63 entrevistas semiestructuradas (n = 33 en Quebec, n = 30 en Nueva Escocia) realizadas entre octubre de 2020 y mayo de 2021 y 71 documentos de ambas jurisdicciones. Reclutamos una amplia gama de partes interesadas provinciales y regionales (por ejemplo, formuladores de políticas, tomadores de decisiones, médicos de familia, enfermeras) involucrados en la reorganización de la atención primaria durante la pandemia de COVID-19 utilizando un muestreo intencional (por ejemplo, basado en el rol, la región). Las entrevistas se transcribieron textualmente y el análisis temático se realizó en NVivo12. Los miembros del equipo discutieron los resultados emergentes para identificar temas destacados y los organizaron en modelos lógicos. Resultados Identificamos y analizamos seis innovaciones organizacionales. Cuatro de ellos (sistemas centralizados de reserva pública en línea, centros de acceso centralizados para pacientes no afiliados, clínicas de atención primaria provisionales para pacientes no afiliados y un conector comunitario con servicios sociales y de salud para adultos mayores) existían antes del COVID-19, pero se aceleraron por el contexto de la pandemia. Las dos innovaciones restantes se crearon para abordar específicamente las necesidades relacionadas con la pandemia: líneas directas de COVID-19 y clínicas de atención primaria dedicadas a la COVID. La difusión y proliferación de la innovación se vio influenciada por varios factores, como un sentido fortalecido de comunidad entre los proveedores, una menor demanda de los pacientes al comienzo de la primera ola, una política renovada y un interés de los proveedores en el acceso a toda la población (en lugar de solo la vinculación de los pacientes), objetivos de desempeño suspendidos (por ejemplo, continuidad ≥80%) en Quebec, modalidad de prestación de atención, códigos de tarifas modificados y una mayor flexibilidad regional para implementar innovaciones personalizadas. Conclusión La COVID-19 aceleró la adopción y creación de innovaciones organizacionales para mejorar potencialmente el acceso a la atención primaria de salud, eliminando, al menos temporalmente, ciertas barreras de larga data. Muchas partes interesadas creyeron que esta reorganización tendría impactos positivos en el acceso a la atención primaria después de la pandemia. Se deberían realizar más estudios para analizar la eficacia y sostenibilidad de las innovaciones adaptadas, desarrolladas e implementadas durante la pandemia de COVID-19.</t>
  </si>
  <si>
    <t>impacto de las tecnologías digitales en el acceso de los adultos mayores a los servicios sociales y de salud</t>
  </si>
  <si>
    <t>Antecedentes: La pandemia de COVID-19 de 2020 impulsó la rápida implementación de tecnologías digitales nuevas y existentes para facilitar el acceso a los servicios de salud y atención durante el distanciamiento físico. Las personas mayores pueden verse en desventaja en ese sentido si no pueden usar o tener acceso a teléfonos inteligentes, tabletas, computadoras u otras tecnologías. Objetivo: En este estudio, sintetizamos evidencia sobre el impacto de las tecnologías digitales en el acceso de los adultos mayores a los servicios sociales y de salud. Métodos: Realizamos una revisión general de revisiones sistemáticas publicadas entre enero de 2000 y octubre de 2019 mediante búsquedas exhaustivas en seis bases de datos. Buscamos revisiones en una población de adultos ≥65 años en cualquier entorno, que informaran resultados relacionados con el impacto de las tecnologías en el acceso a los servicios de salud y asistencia social. Resultados: Un total de 7 revisiones sistemáticas cumplieron los criterios de inclusión, aportando datos de 77 ensayos controlados aleatorios y 50 estudios observacionales. Todos ellos sintetizaron hallazgos de estudios primarios de baja calidad, dos de los cuales utilizaron métodos de revisión sólidos. La mayoría de las revisiones se centraron en las tecnologías digitales para facilitar la prestación remota de atención médica, incluidas consultas y terapias. Ningún estudio examinó las tecnologías utilizadas para el acceso de primer contacto a la atención, como la programación de citas en línea. En general, no encontramos revisiones de tecnología para facilitar el acceso de primer contacto a la atención sanitaria y social, como sistemas de reserva de citas en línea para poblaciones de mayor edad. Conclusiones: El impacto de las tecnologías digitales en el acceso equitativo a los servicios para las personas mayores no está claro. Se necesita urgentemente investigación para comprender las consecuencias positivas y negativas de las tecnologías digitales en el acceso a la atención médica y para identificar los grupos más vulnerables a la exclusión.</t>
  </si>
  <si>
    <t>transición digital en ssss</t>
  </si>
  <si>
    <t>La pandemia de COVID-19 ha provocado un aumento necesario en el uso de modalidades no presenciales de prestación de servicios humanos y sociales, incluso por teléfono. La naturaleza continua de la pandemia de COVID-19 y las eficiencias en función de los costos asociadas con las medidas de austeridad del bienestar hacen probable que los servicios sociales sigan utilizando modalidades a distancia durante mucho tiempo en el futuro. Sin embargo, esta transición puede no ser sencilla. Muchos departamentos necesitaron hacer esta transición hacia formas incorpóreas de comunicación, lo que requirió una rápida adopción de habilidades por parte del personal cuyo trabajo anterior se basaba en interacciones cara a cara con clientes y otro personal. El uso del teléfono y otras formas electrónicas de comunicación (por ejemplo, Zoom, salas de chat) ha cambiado significativamente la naturaleza del trabajo, requiriendo que los profesionales presten atención a diferentes dimensiones de las interacciones. Este artículo se basa en datos de entrevistas extraídos de dos estudios separados que involucraron a consejeros telefónicos: (1) un proyecto de estudio de caso que involucró a 10 profesionales que trabajaban en Nueva Zelanda y (2) un estudio cualitativo sobre cómo los profesionales participan en la práctica dinámica. Los resultados de ambos estudios detallan la influencia de las políticas de gestión en la capacidad de los profesionales para responder a la complejidad de su trabajo telefónico. Concluye con notas de advertencia sobre las importantes obligaciones institucionales que las organizaciones tienen tanto con los clientes como con los trabajadores, obligaciones que no se pueden eludir porque se consideran "demasiado caras".</t>
  </si>
  <si>
    <t>Hay evidencia de que los dispositivos tecnológicos como las alarmas de seguridad personal y las cámaras de seguridad pueden ser eficaces para contribuir a una mayor sensación de seguridad de las víctimas de violencia doméstica y familiar, cuando se proporcionan como parte de un programa de apoyo más amplio. Este artículo informa sobre los resultados de una evaluación de métodos mixtos de un programa probado en Queensland, Australia. El programa fue financiado por el Departamento de Servicios Sociales de la Commonwealth como parte de la iniciativa Mantener a las mujeres seguras en su hogar. El ensayo comprendió dos componentes: el suministro de alarmas de seguridad personal y cámaras de seguridad a las víctimas, y la dotación de recursos a proveedores de servicios para identificar y responder al abuso facilitado por la tecnología experimentado por sus clientes. Los resultados de la evaluación del ensayo contribuyen a una base de evidencia emergente sobre la tecnología como medio para apoyar y aumentar la seguridad de las víctimas de violencia. Los hallazgos también aportan evidencia sobre la capacidad del sector para responder al uso de la tecnología para acosar, monitorear y acechar a las víctimas. El uso innovador de la tecnología como parte de una respuesta integral y flexible a los servicios de violencia doméstica y familiar ofrece beneficios a los clientes y proveedores de servicios para satisfacer las necesidades de las víctimas, incluidas aquellas que desean permanecer en su hogar. Sin embargo, los proveedores de servicios que participaron en el ensayo se sintieron menos seguros de apoyar a las víctimas de abuso facilitado por la tecnología. La limitada adopción de estrategias proporcionadas para evaluar y monitorear el abuso facilitado por la tecnología indica que los trabajadores de apoyo en el sector de la violencia doméstica se beneficiarían del desarrollo de capacidades en esta área. Se necesitan mejores datos y más investigaciones para comprender cómo se utiliza la tecnología para facilitar el abuso y cómo los servicios pueden implementar respuestas efectivas al abuso facilitado por la tecnología.</t>
  </si>
  <si>
    <t>robots sociales también se han introducido en los servicios sociales, proporcionando compañía y servicios de asistencia a niños, enfermos y ancianos</t>
  </si>
  <si>
    <t>REPETIDA EN SCOPUS Y WOS</t>
  </si>
  <si>
    <t xml:space="preserve"> tecnología Blockchain se puede utilizar para garantizar una gestión segura y portátil de la identidad en el ámbito sanitario</t>
  </si>
  <si>
    <t>Las personas sin hogar tienen problemas médicos complejos, acceso limitado a la atención médica y necesidades sociales relacionadas con la salud no satisfechas. Las personas sin hogar necesitan acceso a una amplia gama de servicios sociales y de salud, para lo cual normalmente deben mostrar un documento de identidad. Muchos PEH no tienen documentos vitales originales, que son muy susceptibles a daños, pérdida o robo. La falta de prueba de identidad es una barrera importante para recibir servicios y puede exacerbar las desigualdades en materia de salud que afectan a esta población. La tecnología Blockchain se puede utilizar para garantizar una gestión segura y portátil de la identidad en el ámbito sanitario. Con base en nuestra experiencia clínica en el cuidado de esta población y la implementación de una solución piloto de gestión de identidad basada en blockchain para PEH en nuestra comunidad, creemos que blockchain puede resolver el problema de gestión de identidad entre los PEH. Proponemos una agenda de investigación que ayudará a las partes interesadas a determinar cómo la tecnología blockchain podría ser una solución tecnológica innovadora y efectiva para este pernicioso problema.</t>
  </si>
  <si>
    <t>Con la rápida digitalización y los avances tecnológicos, el surgimiento de estados de bienestar digitales en todo el mundo se ha convertido en una realidad. En términos generales, el término Estado de bienestar digital se refiere a la adopción de tecnologías de la información y la comunicación (TIC) y herramientas digitales para transformar los servicios públicos y de bienestar, como los sistemas de identificación biométrica y los sistemas automatizados para verificar la elegibilidad de los ciudadanos para recibir beneficios de bienestar. Este mayor uso de innovaciones tecnológicas y herramientas digitales en la gobernanza se presenta como una medida centrada en el ciudadano que mejoraría la accesibilidad y la disponibilidad y aumentaría la eficiencia. Sin embargo, una de las principales críticas a la digitalización de los sistemas de bienestar es que excluye a las personas de los sectores desfavorecidos que carecen de acceso a la infraestructura digital y a la alfabetización digital de participar activamente en la sociedad. En el contexto del emergente estado de bienestar digital indio, este artículo se centra en una comunidad marginada particular, es decir, la comunidad transgénero en la India, para comprender sus experiencias vividas al interactuar con los sistemas digitales públicos. Históricamente, la comunidad transgénero en la India ha sido marginada socioeconómicamente, lo que la convierte en importante beneficiaria de los servicios de bienestar público. El gobierno indio introdujo recientemente un sistema digital de identificación de género para la comunidad transgénero, que se utilizaría para obtener documentos oficiales de identidad de género y otorgarles beneficios sociales y subsidios. Este artículo analiza las desigualdades y exclusiones que enfrenta la comunidad transgénero en la India al participar en el sistema de bienestar digital y destaca sus posibles implicaciones en materia de derechos humanos y políticas.</t>
  </si>
  <si>
    <t>herramienta de intervención informática e interactiva denominada Barómetro</t>
  </si>
  <si>
    <t>Resumen: La personalización de los servicios sociales ofrece un enfoque cada vez más valorado en las prácticas. Su objetivo es ofrecer más opciones y control a las personas aprovechando sus fortalezas para coproducir la intervención. Para apoyar el cambio cultural que requiere este tipo de atención, se ha desarrollado una herramienta de intervención informática e interactiva denominada Barómetro. ¿Cómo puede una tecnología digital como Barómetro actuar como una condición sociotécnica que contribuya al cambio cultural? Estamos realizando una investigación cualitativa utilizando una estrategia de estudio de casos múltiples. Cuatro entornos de práctica sirvieron como observatorios: organizaciones comunitarias de salud mental, un departamento de psiquiatría y un centro de capacitación para adultos. Se utilizaron tres tipos de recolección de datos: entrevistas individuales semidirectivas con usuarios, entrevistas de explicación de la práctica con las partes interesadas para producir historias de uso, entrevistas grupales con usuarios y partes interesadas. Analizamos las donaciones a través de un modelo de fuerza que cruza cuatro modos operativos de experimentación: generalista, expansionista, particularista y delicuescente. El análisis permite observar una tendencia hacia la delicadeza de los experimentos piloto. Bueno, lo delicioso no lo causa la tecnología en sí, sino las condiciones contextuales de los experimentos.</t>
  </si>
  <si>
    <t>Filipinas</t>
  </si>
  <si>
    <t>A medida que el mundo entra en un nuevo período de normalidad tras el brote mundial de la enfermedad por coronavirus 2019 (COVID-19), la propensión a la exclusión del grupo vulnerable de niños con discapacidad es un problema actual al que se debe prestar atención. Este documento de debate describe las acciones colectivas para ayudar a los niños con discapacidad a entrar en el nuevo período de normalidad posterior a la COVID-19 en Filipinas. Estas acciones se centran en tecnologías de asistencia para aumentar la información y la comunicación, servicios críticos para satisfacer las necesidades médicas y de desarrollo, métodos de aprendizaje adaptativos para continuar la educación y otros servicios sociales para mejorar el acceso y la movilidad. En un contexto nacional único, este documento de debate ofrece una visión de las iniciativas compartidas para mejorar las condiciones de los niños con discapacidad en un país en desarrollo en medio de la pandemia.</t>
  </si>
  <si>
    <t>tecnología de la asistencia personas con discapacidad</t>
  </si>
  <si>
    <t>Las tecnologías de asistencia son productos y sistemas que ayudan a las personas con discapacidad a participar en la vida diaria (Organización Mundial de la Salud, 2016). De este modo, estas tecnologías promueven la salud y el bienestar, al tiempo que ayudan a hacer realidad los derechos reconocidos en la Declaración de las Naciones Unidas sobre los Derechos Humanos y la Convención de las Naciones Unidas sobre los Derechos de las Personas con Discapacidad (UNCRPD) (Organización Mundial de la Salud, 2016). En la actualidad, hay más de mil millones de personas en el mundo que necesitan acceso a tecnología de asistencia, y se espera que para 2050 haya más de dos mil millones (Organización Mundial de la Salud, 2016). Esto incluye a las personas con discapacidad, los adultos mayores y los que envejecen, y las personas con problemas de salud para llevar una vida plena e independiente. La 71.ª Asamblea Mundial de la Salud (2018) reconoció la contribución fundamental de las tecnologías de asistencia a la promoción de la inclusión y la participación en todas las áreas de la sociedad, e instó a los Estados miembros a desarrollar políticas y sistemas capaces de proporcionar tecnologías de asistencia a través de la cobertura universal de servicios sociales o de salud (Asamblea Mundial de la Salud, 2018).</t>
  </si>
  <si>
    <t>formaciones en instituciones de formación de trabajadores sociales. elementos de conocimiento especiales en la formación y se han abierto nuevas oportunidades para el desarrollo de habilidades personales en la formación de los trabajadores sociales.</t>
  </si>
  <si>
    <t>La actual crisis sanitaria que estamos viviendo debido a la pandemia de Covid-19 ha puesto a las instituciones de formación de trabajadores sociales en una posición nueva e inesperada. ¿Cómo se puede organizar un programa de formación basado en la práctica durante un período de "confinamiento"? ¿Cómo se pueden adquirir habilidades prácticas cuando el contacto con instructores de campo, servicios sociales y grupos objetivo es limitado? Para enfrentar los desafíos profesionales planteados por la epidemia, comprender mejor el impacto en la formación profesional y aprender más sobre las innovaciones y buenas prácticas utilizadas para abordar los problemas, organizamos entrevistas de grupos focales con 15 instructores de campo y 15 estudiantes. Los primeros resultados de nuestra investigación proporcionan evidencia de que, contrariamente a las expectativas, el mundo no solo se ha reducido, sino que al mismo tiempo también se ha expandido como resultado de las restricciones. Aunque el brote de COVID-19 ha tenido un impacto traumático en muchos sentidos, la crisis también tuvo consecuencias positivas. Con el uso intensivo de herramientas y formas de trabajo digitales, los lugares remotos y los grupos destinatarios se han vuelto más accesibles, se han incluido elementos de conocimiento especiales en la formación y se han abierto nuevas oportunidades para el desarrollo de habilidades personales en la formación de los trabajadores sociales.</t>
  </si>
  <si>
    <t>análisis ético sobre la implementación de la tecnología del bienestar, en términos de estrategias y herramientas, dentro de las áreas de servicios sociales en un municipio sueco</t>
  </si>
  <si>
    <t>trabajadores sociales gerontológicos deben defender a los ciudadanos mayores instando al gobierno a prestar más atención a los problemas de exclusión digital que enfrenta la mayoría de la cohorte actual de adultos mayores</t>
  </si>
  <si>
    <t>necesidad de fomentar la integración entre la atención médica y los servicios sociales para abordar el papel subyacente de los determinantes sociales de la salud y lograr la equidad en salud</t>
  </si>
  <si>
    <t>Las agencias federales han identificado la necesidad de fomentar la integración entre la atención médica y los servicios sociales para abordar el papel subyacente de los determinantes sociales de la salud y lograr la equidad en salud. Los modelos de vinculación comunitario-clínica son asociaciones para ayudar a conectar a los proveedores de atención médica, las organizaciones comunitarias y las agencias de salud pública, de modo que puedan mejorar el acceso de los pacientes a servicios preventivos, de atención crónica y sociales. Los modelos de vinculación se han proliferado para abordar la complejidad de atender las necesidades sociales desde los entornos de atención médica. Ejemplos incluyen el uso de sistemas electrónicos de derivación comunitaria para facilitar conexiones entre pacientes y organizaciones que ofrecen servicios sociales, la creación de asociaciones médico-legales y la contratación de trabajadores comunitarios de salud (TCS) para navegar por sistemas de salud complejos y facilitar el acceso a recursos comunitarios como vivienda asequible y bancos de alimentos. La mayoría de los enfoques de vinculación entre clínicas y comunidades han sido probados, implementados y difundidos en grandes sistemas de salud, centros médicos académicos o centros de salud calificados a nivel federal, en gran medida excluyendo a las pequeñas prácticas de propiedad independiente. A partir de 2016, aproximadamente el 40% de los médicos de atención primaria en los Estados Unidos trabajaban en prácticas con menos de cinco médicos.1 Desde una perspectiva de calidad de atención, las pequeñas prácticas de propiedad independiente pueden ofrecer ciertas ventajas en comparación con las prácticas de atención primaria de propiedad hospitalaria, incluyendo un mayor nivel de personalización y capacidad de respuesta, atención de mayor calidad, un costo promedio por paciente más bajo y menos ingresos hospitalarios prevenibles.2 Para las pequeñas prácticas independientes cuyo enfoque es atender a pacientes de bajos ingresos y desatendidos, los programas de vinculación comunitaria-clínica que conectan a los pacientes con recursos que abordan problemas sociales y culturales pueden ser particularmente impactantes. Sin embargo, las pequeñas prácticas de propiedad independiente luchan con un personal limitado, recursos financieros y experiencia tecnológica para implementar cambios en el sistema, y a menudo están organizacionalmente aisladas, lo que impide su capacidad para conectarse con organizaciones comunitarias e identificar recursos.</t>
  </si>
  <si>
    <t>nuevas plataformas tecnológicas para facilitar las derivaciones a las organizaciones de servicios sociales comunitarios</t>
  </si>
  <si>
    <t>atención médica están dándose cuenta de que la salud del paciente puede depender tanto del acceso a servicios sociales como del tratamiento médico directo</t>
  </si>
  <si>
    <t>Algunos proveedores de atención médica están dándose cuenta de que la salud del paciente puede depender tanto del acceso a servicios sociales como del tratamiento médico directo. La Fundación Robert Wood Johnson (RWJF) financió una conferencia seminal sobre medicina de emergencia social en 2017, y al concluirla, el Colegio Americano de Médicos de Emergencia estableció una sección con varios objetivos, incluyendo "servir como un punto central de organización para los proveedores de emergencia interesados en la interacción entre el sistema de atención de emergencia y las fuerzas sociales que afectan tanto a los pacientes como a las comunidades." Harrison Alter, quien preside la sección, fue entrevistado en un podcast de enero de 2020. Al señalar que este campo es "relativamente nuevo," dijo que si los departamentos de emergencia, por ejemplo, simplemente devuelven a las personas sin hogar a las calles y no tienen en cuenta su "problema de vivienda," sus problemas médicos pueden continuar. Las Academias Nacionales de Ciencias, Ingeniería y Medicina (NASEM) publicaron en agosto de 2019 un informe titulado Invertir en Intervenciones que Aborden Necesidades Sociales Relacionadas con la Salud No Médicas: Actas de un Taller. Un ejemplo citado en el informe es el enfoque Healthy Neighborhoods Healthy Families del Nationwide Children's Hospital para abordar los determinantes sociales de la salud en áreas cercanas al campus principal del hospital, descrito por la participante del taller Angela Mingo. Allison Hess de Geisinger Health dio otro ejemplo: el programa "Fresh Food Farmacy que trata la comida prescriptiva como medicina para tratar la diabetes tipo 2," en colaboración con el Banco de Alimentos de Pensilvania Central. Los aseguradores también están ayudando con las necesidades sociales. Un seminario web de enero de 2020 del National Institute for Health Care Management (NIHCM) sobre determinantes sociales incluyó presentaciones de dos representantes de aseguradoras de salud. Uno describió "cómo Anthem está adoptando un enfoque de vivienda primero en Indiana a través de asociaciones colaborativas que están mejorando la salud y la calidad de vida en general," informó la fundación. Otro, de Florida Blue, describió su uso de "centros comerciales y especialistas comunitarios para proporcionar información" y conectar a los miembros con servicios sociales.</t>
  </si>
  <si>
    <t>esta investigación fue evaluar el estado de los clientes en las instituciones de cuidado diurno en Hungría</t>
  </si>
  <si>
    <t>En las últimas décadas, el envejecimiento se ha convertido en un problema global serio. El concepto de envejecimiento activo y su incorporación en diferentes tipos de servicios sociales (por ejemplo, el cuidado diurno para personas mayores) es una de las posibles soluciones. El objetivo principal de esta investigación fue evaluar el estado de los clientes en las instituciones de cuidado diurno en Hungría. Otro objetivo importante es explorar qué dominios del concepto de envejecimiento activo e independiente ya se consideraron y aplicaron en el servicio de atención diurna húngaro y dónde deberían fortalecerse. El cuestionario se basó en el cuestionario del Índice de Envejecimiento Activo (ZAIDI et al. 2013). El 14% de la muestra observada tenía 64 años o menos, el 38% tenía entre 65 y 74 años, el 36% tenía entre 75 y 84 años, el 12% tenía 85 años o más. La mayoría de los participantes (74%) eran mujeres. Más de la mitad de la muestra eran viudas. Un tercio de la muestra recibió algún tipo de dispositivo de TIC (Tecnologías de la Información y la Comunicación). Hubo una fuerte conexión entre la frecuencia de uso de las TIC y las variables educativas. La accesibilidad, que también era un facilitador del envejecimiento activo e independiente, solo apareció en el 25% de la muestra. El bienestar mental, como nueva variable, fue analizado mediante el análisis de componentes principales a partir de cinco variables anteriores con la tasa más alta en la región de Hungría Central. La satisfacción con la seguridad física fue reportada solo por el 56% de la muestra, más frecuentemente entre los hombres (p = 0.03). Reforzar el aspecto preventivo del servicio, difundirlo entre las personas recién jubiladas e incluir no solo a las viudas, sino también a otros posibles clientes, podría ser los puntos clave para el desarrollo del servicio. Intensificar los puntos potenciales en el servicio relacionados con el envejecimiento activo (accesibilidad, voluntariado en la tercera edad, uso de dispositivos TIC, etc.) podría ser un factor clave en la mejora de los servicios de atención diurna.</t>
  </si>
</sst>
</file>

<file path=xl/styles.xml><?xml version="1.0" encoding="utf-8"?>
<styleSheet xmlns="http://schemas.openxmlformats.org/spreadsheetml/2006/main" xmlns:x14ac="http://schemas.microsoft.com/office/spreadsheetml/2009/9/ac" xmlns:mc="http://schemas.openxmlformats.org/markup-compatibility/2006">
  <fonts count="35">
    <font>
      <sz val="10.0"/>
      <color rgb="FF000000"/>
      <name val="Arial"/>
      <scheme val="minor"/>
    </font>
    <font>
      <b/>
      <sz val="10.0"/>
      <color theme="1"/>
      <name val="Arial"/>
    </font>
    <font>
      <sz val="10.0"/>
      <color theme="1"/>
      <name val="Arial"/>
    </font>
    <font>
      <sz val="12.0"/>
      <color theme="1"/>
      <name val="Times New Roman"/>
    </font>
    <font>
      <b/>
      <sz val="11.0"/>
      <color theme="1"/>
      <name val="Calibri"/>
    </font>
    <font>
      <sz val="11.0"/>
      <color theme="1"/>
      <name val="Calibri"/>
    </font>
    <font>
      <b/>
      <color theme="1"/>
      <name val="Arial"/>
    </font>
    <font>
      <color theme="1"/>
      <name val="Arial"/>
    </font>
    <font>
      <color theme="1"/>
      <name val="Quattrocento Sans"/>
    </font>
    <font>
      <u/>
      <color rgb="FF0000FF"/>
      <name val="Arial"/>
    </font>
    <font>
      <u/>
      <color rgb="FF0000FF"/>
      <name val="Arial"/>
    </font>
    <font>
      <u/>
      <color rgb="FF0000FF"/>
      <name val="Arial"/>
    </font>
    <font>
      <u/>
      <color rgb="FF0000FF"/>
      <name val="Arial"/>
    </font>
    <font>
      <b/>
      <sz val="11.0"/>
      <color theme="1"/>
      <name val="Times New Roman"/>
    </font>
    <font>
      <u/>
      <sz val="11.0"/>
      <color theme="1"/>
      <name val="Times New Roman"/>
    </font>
    <font>
      <sz val="11.0"/>
      <color theme="1"/>
      <name val="Times New Roman"/>
    </font>
    <font/>
    <font>
      <u/>
      <sz val="11.0"/>
      <color rgb="FF0563C1"/>
      <name val="Calibri"/>
    </font>
    <font>
      <sz val="11.0"/>
      <color rgb="FFFF0000"/>
      <name val="Calibri"/>
    </font>
    <font>
      <sz val="11.0"/>
      <color rgb="FF333333"/>
      <name val="Times New Roman"/>
    </font>
    <font>
      <b/>
      <u/>
      <sz val="11.0"/>
      <color rgb="FFFF0000"/>
      <name val="Calibri"/>
    </font>
    <font>
      <b/>
      <u/>
      <sz val="11.0"/>
      <color rgb="FFFF0000"/>
      <name val="Calibri"/>
    </font>
    <font>
      <b/>
      <u/>
      <sz val="11.0"/>
      <color rgb="FFFF0000"/>
      <name val="Calibri"/>
    </font>
    <font>
      <b/>
      <u/>
      <sz val="11.0"/>
      <color rgb="FFFF0000"/>
      <name val="Calibri"/>
    </font>
    <font>
      <b/>
      <u/>
      <sz val="11.0"/>
      <color rgb="FFFF0000"/>
      <name val="Calibri"/>
    </font>
    <font>
      <b/>
      <u/>
      <sz val="11.0"/>
      <color rgb="FFFF0000"/>
      <name val="Calibri"/>
    </font>
    <font>
      <b/>
      <u/>
      <sz val="11.0"/>
      <color rgb="FFFF0000"/>
      <name val="Calibri"/>
    </font>
    <font>
      <b/>
      <u/>
      <sz val="11.0"/>
      <color rgb="FFFF0000"/>
      <name val="Calibri"/>
    </font>
    <font>
      <b/>
      <u/>
      <sz val="11.0"/>
      <color rgb="FFFFFFFF"/>
      <name val="Calibri"/>
    </font>
    <font>
      <sz val="11.0"/>
      <color rgb="FFFFFFFF"/>
      <name val="Calibri"/>
    </font>
    <font>
      <color rgb="FFFFFFFF"/>
      <name val="Arial"/>
    </font>
    <font>
      <color rgb="FFFFFFFF"/>
      <name val="Quattrocento Sans"/>
    </font>
    <font>
      <b/>
      <u/>
      <sz val="11.0"/>
      <color rgb="FFFF0000"/>
      <name val="Calibri"/>
    </font>
    <font>
      <b/>
      <sz val="11.0"/>
      <color rgb="FFFF0000"/>
      <name val="Calibri"/>
    </font>
    <font>
      <b/>
      <u/>
      <sz val="11.0"/>
      <color rgb="FFFFFFFF"/>
      <name val="Calibri"/>
    </font>
  </fonts>
  <fills count="17">
    <fill>
      <patternFill patternType="none"/>
    </fill>
    <fill>
      <patternFill patternType="lightGray"/>
    </fill>
    <fill>
      <patternFill patternType="solid">
        <fgColor rgb="FFFF0000"/>
        <bgColor rgb="FFFF0000"/>
      </patternFill>
    </fill>
    <fill>
      <patternFill patternType="solid">
        <fgColor rgb="FF99CC00"/>
        <bgColor rgb="FF99CC00"/>
      </patternFill>
    </fill>
    <fill>
      <patternFill patternType="solid">
        <fgColor rgb="FFFFFF00"/>
        <bgColor rgb="FFFFFF00"/>
      </patternFill>
    </fill>
    <fill>
      <patternFill patternType="solid">
        <fgColor rgb="FF00CCFF"/>
        <bgColor rgb="FF00CCFF"/>
      </patternFill>
    </fill>
    <fill>
      <patternFill patternType="solid">
        <fgColor rgb="FF92D050"/>
        <bgColor rgb="FF92D050"/>
      </patternFill>
    </fill>
    <fill>
      <patternFill patternType="solid">
        <fgColor rgb="FFFABF8F"/>
        <bgColor rgb="FFFABF8F"/>
      </patternFill>
    </fill>
    <fill>
      <patternFill patternType="solid">
        <fgColor rgb="FFFFF2CC"/>
        <bgColor rgb="FFFFF2CC"/>
      </patternFill>
    </fill>
    <fill>
      <patternFill patternType="solid">
        <fgColor rgb="FF00FF00"/>
        <bgColor rgb="FF00FF00"/>
      </patternFill>
    </fill>
    <fill>
      <patternFill patternType="solid">
        <fgColor rgb="FFD9D2E9"/>
        <bgColor rgb="FFD9D2E9"/>
      </patternFill>
    </fill>
    <fill>
      <patternFill patternType="solid">
        <fgColor rgb="FFF4CCCC"/>
        <bgColor rgb="FFF4CCCC"/>
      </patternFill>
    </fill>
    <fill>
      <patternFill patternType="solid">
        <fgColor rgb="FFA8D08D"/>
        <bgColor rgb="FFA8D08D"/>
      </patternFill>
    </fill>
    <fill>
      <patternFill patternType="solid">
        <fgColor rgb="FF70AD47"/>
        <bgColor rgb="FF70AD47"/>
      </patternFill>
    </fill>
    <fill>
      <patternFill patternType="solid">
        <fgColor rgb="FFFFFFFF"/>
        <bgColor rgb="FFFFFFFF"/>
      </patternFill>
    </fill>
    <fill>
      <patternFill patternType="solid">
        <fgColor rgb="FFC5E0B3"/>
        <bgColor rgb="FFC5E0B3"/>
      </patternFill>
    </fill>
    <fill>
      <patternFill patternType="solid">
        <fgColor rgb="FFFFC000"/>
        <bgColor rgb="FFFFC000"/>
      </patternFill>
    </fill>
  </fills>
  <borders count="8">
    <border/>
    <border>
      <left/>
      <right/>
      <top/>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right style="thin">
        <color rgb="FF000000"/>
      </right>
    </border>
    <border>
      <left/>
      <right style="thin">
        <color rgb="FF000000"/>
      </right>
      <top/>
      <bottom/>
    </border>
  </borders>
  <cellStyleXfs count="1">
    <xf borderId="0" fillId="0" fontId="0" numFmtId="0" applyAlignment="1" applyFont="1"/>
  </cellStyleXfs>
  <cellXfs count="134">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1" numFmtId="0" xfId="0" applyAlignment="1" applyFont="1">
      <alignment shrinkToFit="0" vertical="center" wrapText="0"/>
    </xf>
    <xf borderId="0" fillId="0" fontId="2" numFmtId="0" xfId="0" applyAlignment="1" applyFont="1">
      <alignment shrinkToFit="0" vertical="bottom" wrapText="0"/>
    </xf>
    <xf borderId="1" fillId="2" fontId="2" numFmtId="0" xfId="0" applyAlignment="1" applyBorder="1" applyFill="1" applyFont="1">
      <alignment shrinkToFit="0" vertical="bottom" wrapText="0"/>
    </xf>
    <xf borderId="1" fillId="2" fontId="2" numFmtId="0" xfId="0" applyAlignment="1" applyBorder="1" applyFont="1">
      <alignment shrinkToFit="0" vertical="center" wrapText="0"/>
    </xf>
    <xf borderId="1" fillId="2" fontId="3" numFmtId="0" xfId="0" applyAlignment="1" applyBorder="1" applyFont="1">
      <alignment horizontal="left" shrinkToFit="0" vertical="center" wrapText="0"/>
    </xf>
    <xf borderId="1" fillId="3" fontId="2" numFmtId="0" xfId="0" applyAlignment="1" applyBorder="1" applyFill="1" applyFont="1">
      <alignment shrinkToFit="0" vertical="bottom" wrapText="0"/>
    </xf>
    <xf borderId="1" fillId="3" fontId="2" numFmtId="0" xfId="0" applyAlignment="1" applyBorder="1" applyFont="1">
      <alignment shrinkToFit="0" vertical="center" wrapText="0"/>
    </xf>
    <xf borderId="1" fillId="4" fontId="2" numFmtId="0" xfId="0" applyAlignment="1" applyBorder="1" applyFill="1" applyFont="1">
      <alignment shrinkToFit="0" vertical="bottom" wrapText="0"/>
    </xf>
    <xf borderId="1" fillId="4" fontId="2" numFmtId="0" xfId="0" applyAlignment="1" applyBorder="1" applyFont="1">
      <alignment shrinkToFit="0" vertical="center" wrapText="0"/>
    </xf>
    <xf borderId="1" fillId="5" fontId="2" numFmtId="0" xfId="0" applyAlignment="1" applyBorder="1" applyFill="1" applyFont="1">
      <alignment shrinkToFit="0" vertical="bottom" wrapText="0"/>
    </xf>
    <xf borderId="1" fillId="5" fontId="2" numFmtId="0" xfId="0" applyAlignment="1" applyBorder="1" applyFont="1">
      <alignment shrinkToFit="0" vertical="center" wrapText="0"/>
    </xf>
    <xf borderId="0" fillId="0" fontId="3" numFmtId="0" xfId="0" applyAlignment="1" applyFont="1">
      <alignment horizontal="left" shrinkToFit="0" vertical="center" wrapText="0"/>
    </xf>
    <xf borderId="0" fillId="0" fontId="2" numFmtId="0" xfId="0" applyAlignment="1" applyFont="1">
      <alignment shrinkToFit="0" vertical="center" wrapText="0"/>
    </xf>
    <xf borderId="2" fillId="0" fontId="4" numFmtId="0" xfId="0" applyAlignment="1" applyBorder="1" applyFont="1">
      <alignment vertical="bottom"/>
    </xf>
    <xf borderId="0" fillId="0" fontId="5" numFmtId="0" xfId="0" applyAlignment="1" applyFont="1">
      <alignment vertical="bottom"/>
    </xf>
    <xf borderId="0" fillId="0" fontId="4" numFmtId="0" xfId="0" applyAlignment="1" applyFont="1">
      <alignment vertical="bottom"/>
    </xf>
    <xf borderId="2" fillId="2" fontId="5" numFmtId="0" xfId="0" applyAlignment="1" applyBorder="1" applyFont="1">
      <alignment vertical="bottom"/>
    </xf>
    <xf borderId="2" fillId="2" fontId="5" numFmtId="0" xfId="0" applyAlignment="1" applyBorder="1" applyFont="1">
      <alignment horizontal="right" vertical="bottom"/>
    </xf>
    <xf borderId="1" fillId="2" fontId="5" numFmtId="0" xfId="0" applyAlignment="1" applyBorder="1" applyFont="1">
      <alignment vertical="bottom"/>
    </xf>
    <xf borderId="2" fillId="6" fontId="5" numFmtId="0" xfId="0" applyAlignment="1" applyBorder="1" applyFill="1" applyFont="1">
      <alignment vertical="bottom"/>
    </xf>
    <xf borderId="2" fillId="6" fontId="5" numFmtId="0" xfId="0" applyAlignment="1" applyBorder="1" applyFont="1">
      <alignment horizontal="right" vertical="bottom"/>
    </xf>
    <xf borderId="1" fillId="6" fontId="5" numFmtId="0" xfId="0" applyAlignment="1" applyBorder="1" applyFont="1">
      <alignment vertical="bottom"/>
    </xf>
    <xf borderId="2" fillId="4" fontId="5" numFmtId="0" xfId="0" applyAlignment="1" applyBorder="1" applyFont="1">
      <alignment vertical="bottom"/>
    </xf>
    <xf borderId="2" fillId="4" fontId="5" numFmtId="0" xfId="0" applyAlignment="1" applyBorder="1" applyFont="1">
      <alignment horizontal="right" vertical="bottom"/>
    </xf>
    <xf borderId="1" fillId="4" fontId="5" numFmtId="0" xfId="0" applyAlignment="1" applyBorder="1" applyFont="1">
      <alignment vertical="bottom"/>
    </xf>
    <xf quotePrefix="1" borderId="2" fillId="4" fontId="5" numFmtId="0" xfId="0" applyAlignment="1" applyBorder="1" applyFont="1">
      <alignment vertical="bottom"/>
    </xf>
    <xf borderId="1" fillId="2" fontId="5" numFmtId="0" xfId="0" applyAlignment="1" applyBorder="1" applyFont="1">
      <alignment horizontal="right" vertical="bottom"/>
    </xf>
    <xf borderId="2" fillId="0" fontId="6" numFmtId="0" xfId="0" applyBorder="1" applyFont="1"/>
    <xf borderId="2" fillId="0" fontId="7" numFmtId="0" xfId="0" applyBorder="1" applyFont="1"/>
    <xf borderId="2" fillId="7" fontId="7" numFmtId="0" xfId="0" applyBorder="1" applyFill="1" applyFont="1"/>
    <xf borderId="2" fillId="7" fontId="8" numFmtId="0" xfId="0" applyBorder="1" applyFont="1"/>
    <xf borderId="2" fillId="7" fontId="7" numFmtId="0" xfId="0" applyAlignment="1" applyBorder="1" applyFont="1">
      <alignment horizontal="right"/>
    </xf>
    <xf borderId="2" fillId="7" fontId="9" numFmtId="0" xfId="0" applyBorder="1" applyFont="1"/>
    <xf borderId="2" fillId="4" fontId="7" numFmtId="0" xfId="0" applyBorder="1" applyFont="1"/>
    <xf borderId="2" fillId="4" fontId="8" numFmtId="0" xfId="0" applyBorder="1" applyFont="1"/>
    <xf borderId="2" fillId="4" fontId="7" numFmtId="0" xfId="0" applyAlignment="1" applyBorder="1" applyFont="1">
      <alignment horizontal="right"/>
    </xf>
    <xf borderId="2" fillId="4" fontId="10" numFmtId="0" xfId="0" applyBorder="1" applyFont="1"/>
    <xf borderId="2" fillId="3" fontId="7" numFmtId="0" xfId="0" applyBorder="1" applyFont="1"/>
    <xf borderId="2" fillId="3" fontId="8" numFmtId="0" xfId="0" applyBorder="1" applyFont="1"/>
    <xf borderId="2" fillId="3" fontId="7" numFmtId="0" xfId="0" applyAlignment="1" applyBorder="1" applyFont="1">
      <alignment horizontal="right"/>
    </xf>
    <xf borderId="2" fillId="3" fontId="11" numFmtId="0" xfId="0" applyBorder="1" applyFont="1"/>
    <xf borderId="2" fillId="2" fontId="7" numFmtId="0" xfId="0" applyBorder="1" applyFont="1"/>
    <xf borderId="2" fillId="2" fontId="7" numFmtId="0" xfId="0" applyAlignment="1" applyBorder="1" applyFont="1">
      <alignment horizontal="right"/>
    </xf>
    <xf borderId="2" fillId="2" fontId="12" numFmtId="0" xfId="0" applyBorder="1" applyFont="1"/>
    <xf borderId="2" fillId="2" fontId="8" numFmtId="0" xfId="0" applyBorder="1" applyFont="1"/>
    <xf borderId="2" fillId="2" fontId="8" numFmtId="0" xfId="0" applyAlignment="1" applyBorder="1" applyFont="1">
      <alignment vertical="bottom"/>
    </xf>
    <xf borderId="2" fillId="4" fontId="8" numFmtId="0" xfId="0" applyAlignment="1" applyBorder="1" applyFont="1">
      <alignment vertical="bottom"/>
    </xf>
    <xf borderId="2" fillId="7" fontId="8" numFmtId="0" xfId="0" applyAlignment="1" applyBorder="1" applyFont="1">
      <alignment vertical="bottom"/>
    </xf>
    <xf borderId="2" fillId="0" fontId="4" numFmtId="0" xfId="0" applyAlignment="1" applyBorder="1" applyFont="1">
      <alignment horizontal="center" shrinkToFit="0" wrapText="0"/>
    </xf>
    <xf borderId="2" fillId="0" fontId="5" numFmtId="0" xfId="0" applyBorder="1" applyFont="1"/>
    <xf borderId="2" fillId="0" fontId="13" numFmtId="0" xfId="0" applyAlignment="1" applyBorder="1" applyFont="1">
      <alignment horizontal="center" shrinkToFit="0" wrapText="0"/>
    </xf>
    <xf borderId="0" fillId="0" fontId="5" numFmtId="0" xfId="0" applyFont="1"/>
    <xf borderId="3" fillId="8" fontId="5" numFmtId="0" xfId="0" applyAlignment="1" applyBorder="1" applyFill="1" applyFont="1">
      <alignment horizontal="center" shrinkToFit="0" wrapText="0"/>
    </xf>
    <xf borderId="2" fillId="8" fontId="14" numFmtId="0" xfId="0" applyAlignment="1" applyBorder="1" applyFont="1">
      <alignment horizontal="center" shrinkToFit="0" wrapText="0"/>
    </xf>
    <xf borderId="2" fillId="8" fontId="15" numFmtId="0" xfId="0" applyAlignment="1" applyBorder="1" applyFont="1">
      <alignment horizontal="center" shrinkToFit="0" wrapText="0"/>
    </xf>
    <xf borderId="2" fillId="8" fontId="5" numFmtId="0" xfId="0" applyAlignment="1" applyBorder="1" applyFont="1">
      <alignment horizontal="center" shrinkToFit="0" wrapText="0"/>
    </xf>
    <xf borderId="2" fillId="8" fontId="5" numFmtId="0" xfId="0" applyBorder="1" applyFont="1"/>
    <xf borderId="4" fillId="0" fontId="16" numFmtId="0" xfId="0" applyBorder="1" applyFont="1"/>
    <xf borderId="2" fillId="9" fontId="15" numFmtId="0" xfId="0" applyAlignment="1" applyBorder="1" applyFill="1" applyFont="1">
      <alignment horizontal="center" shrinkToFit="0" wrapText="0"/>
    </xf>
    <xf borderId="0" fillId="8" fontId="5" numFmtId="0" xfId="0" applyAlignment="1" applyFont="1">
      <alignment horizontal="center" shrinkToFit="0" wrapText="0"/>
    </xf>
    <xf borderId="5" fillId="0" fontId="16" numFmtId="0" xfId="0" applyBorder="1" applyFont="1"/>
    <xf borderId="3" fillId="10" fontId="5" numFmtId="0" xfId="0" applyAlignment="1" applyBorder="1" applyFill="1" applyFont="1">
      <alignment horizontal="center" shrinkToFit="0" wrapText="0"/>
    </xf>
    <xf borderId="2" fillId="10" fontId="5" numFmtId="0" xfId="0" applyAlignment="1" applyBorder="1" applyFont="1">
      <alignment horizontal="center" shrinkToFit="0" wrapText="0"/>
    </xf>
    <xf borderId="2" fillId="10" fontId="17" numFmtId="0" xfId="0" applyAlignment="1" applyBorder="1" applyFont="1">
      <alignment horizontal="center" shrinkToFit="0" wrapText="0"/>
    </xf>
    <xf borderId="0" fillId="10" fontId="5" numFmtId="0" xfId="0" applyAlignment="1" applyFont="1">
      <alignment horizontal="center" shrinkToFit="0" wrapText="0"/>
    </xf>
    <xf borderId="0" fillId="0" fontId="5" numFmtId="0" xfId="0" applyAlignment="1" applyFont="1">
      <alignment horizontal="center" shrinkToFit="0" wrapText="0"/>
    </xf>
    <xf borderId="0" fillId="10" fontId="5" numFmtId="0" xfId="0" applyFont="1"/>
    <xf borderId="2" fillId="10" fontId="18" numFmtId="0" xfId="0" applyAlignment="1" applyBorder="1" applyFont="1">
      <alignment horizontal="center" shrinkToFit="0" wrapText="0"/>
    </xf>
    <xf borderId="0" fillId="0" fontId="19" numFmtId="0" xfId="0" applyAlignment="1" applyFont="1">
      <alignment horizontal="center" shrinkToFit="0" wrapText="0"/>
    </xf>
    <xf borderId="2" fillId="10" fontId="5" numFmtId="0" xfId="0" applyBorder="1" applyFont="1"/>
    <xf borderId="3" fillId="11" fontId="5" numFmtId="0" xfId="0" applyAlignment="1" applyBorder="1" applyFill="1" applyFont="1">
      <alignment horizontal="center" shrinkToFit="0" wrapText="0"/>
    </xf>
    <xf borderId="2" fillId="11" fontId="5" numFmtId="0" xfId="0" applyAlignment="1" applyBorder="1" applyFont="1">
      <alignment horizontal="center" shrinkToFit="0" wrapText="0"/>
    </xf>
    <xf borderId="2" fillId="11" fontId="15" numFmtId="0" xfId="0" applyAlignment="1" applyBorder="1" applyFont="1">
      <alignment horizontal="center" shrinkToFit="0" wrapText="0"/>
    </xf>
    <xf borderId="2" fillId="11" fontId="5" numFmtId="0" xfId="0" applyBorder="1" applyFont="1"/>
    <xf borderId="0" fillId="0" fontId="6" numFmtId="0" xfId="0" applyFont="1"/>
    <xf borderId="2" fillId="12" fontId="20" numFmtId="0" xfId="0" applyBorder="1" applyFill="1" applyFont="1"/>
    <xf borderId="1" fillId="6" fontId="5" numFmtId="0" xfId="0" applyBorder="1" applyFont="1"/>
    <xf borderId="2" fillId="6" fontId="21" numFmtId="0" xfId="0" applyAlignment="1" applyBorder="1" applyFont="1">
      <alignment vertical="bottom"/>
    </xf>
    <xf borderId="2" fillId="4" fontId="5" numFmtId="0" xfId="0" applyBorder="1" applyFont="1"/>
    <xf borderId="2" fillId="6" fontId="22" numFmtId="0" xfId="0" applyBorder="1" applyFont="1"/>
    <xf borderId="1" fillId="4" fontId="5" numFmtId="0" xfId="0" applyBorder="1" applyFont="1"/>
    <xf borderId="2" fillId="4" fontId="23" numFmtId="0" xfId="0" applyBorder="1" applyFont="1"/>
    <xf borderId="1" fillId="4" fontId="24" numFmtId="0" xfId="0" applyBorder="1" applyFont="1"/>
    <xf borderId="2" fillId="4" fontId="25" numFmtId="0" xfId="0" applyAlignment="1" applyBorder="1" applyFont="1">
      <alignment vertical="bottom"/>
    </xf>
    <xf borderId="2" fillId="6" fontId="5" numFmtId="0" xfId="0" applyBorder="1" applyFont="1"/>
    <xf borderId="1" fillId="6" fontId="26" numFmtId="0" xfId="0" applyBorder="1" applyFont="1"/>
    <xf borderId="2" fillId="12" fontId="5" numFmtId="0" xfId="0" applyBorder="1" applyFont="1"/>
    <xf borderId="6" fillId="0" fontId="5" numFmtId="0" xfId="0" applyAlignment="1" applyBorder="1" applyFont="1">
      <alignment horizontal="center"/>
    </xf>
    <xf borderId="0" fillId="0" fontId="5" numFmtId="0" xfId="0" applyAlignment="1" applyFont="1">
      <alignment horizontal="center"/>
    </xf>
    <xf borderId="2" fillId="0" fontId="4" numFmtId="0" xfId="0" applyBorder="1" applyFont="1"/>
    <xf borderId="1" fillId="13" fontId="5" numFmtId="0" xfId="0" applyBorder="1" applyFill="1" applyFont="1"/>
    <xf borderId="7" fillId="14" fontId="5" numFmtId="0" xfId="0" applyAlignment="1" applyBorder="1" applyFill="1" applyFont="1">
      <alignment horizontal="center"/>
    </xf>
    <xf borderId="1" fillId="2" fontId="5" numFmtId="0" xfId="0" applyBorder="1" applyFont="1"/>
    <xf borderId="1" fillId="14" fontId="5" numFmtId="0" xfId="0" applyBorder="1" applyFont="1"/>
    <xf borderId="2" fillId="15" fontId="5" numFmtId="0" xfId="0" applyBorder="1" applyFill="1" applyFont="1"/>
    <xf borderId="1" fillId="15" fontId="5" numFmtId="0" xfId="0" applyBorder="1" applyFont="1"/>
    <xf borderId="2" fillId="15" fontId="5" numFmtId="0" xfId="0" applyAlignment="1" applyBorder="1" applyFont="1">
      <alignment horizontal="right"/>
    </xf>
    <xf borderId="6" fillId="0" fontId="16" numFmtId="0" xfId="0" applyBorder="1" applyFont="1"/>
    <xf borderId="2" fillId="15" fontId="27" numFmtId="0" xfId="0" applyBorder="1" applyFont="1"/>
    <xf borderId="2" fillId="2" fontId="5" numFmtId="0" xfId="0" applyBorder="1" applyFont="1"/>
    <xf borderId="2" fillId="2" fontId="5" numFmtId="0" xfId="0" applyAlignment="1" applyBorder="1" applyFont="1">
      <alignment horizontal="right"/>
    </xf>
    <xf borderId="6" fillId="0" fontId="5" numFmtId="0" xfId="0" applyBorder="1" applyFont="1"/>
    <xf borderId="2" fillId="4" fontId="5" numFmtId="0" xfId="0" applyAlignment="1" applyBorder="1" applyFont="1">
      <alignment horizontal="right"/>
    </xf>
    <xf borderId="2" fillId="2" fontId="28" numFmtId="0" xfId="0" applyBorder="1" applyFont="1"/>
    <xf borderId="1" fillId="2" fontId="29" numFmtId="0" xfId="0" applyBorder="1" applyFont="1"/>
    <xf borderId="2" fillId="2" fontId="29" numFmtId="0" xfId="0" applyBorder="1" applyFont="1"/>
    <xf borderId="2" fillId="2" fontId="29" numFmtId="0" xfId="0" applyAlignment="1" applyBorder="1" applyFont="1">
      <alignment horizontal="right"/>
    </xf>
    <xf borderId="1" fillId="12" fontId="5" numFmtId="0" xfId="0" applyBorder="1" applyFont="1"/>
    <xf borderId="2" fillId="12" fontId="5" numFmtId="0" xfId="0" applyAlignment="1" applyBorder="1" applyFont="1">
      <alignment horizontal="right"/>
    </xf>
    <xf quotePrefix="1" borderId="2" fillId="4" fontId="5" numFmtId="0" xfId="0" applyBorder="1" applyFont="1"/>
    <xf borderId="0" fillId="0" fontId="4" numFmtId="0" xfId="0" applyFont="1"/>
    <xf borderId="6" fillId="0" fontId="4" numFmtId="0" xfId="0" applyAlignment="1" applyBorder="1" applyFont="1">
      <alignment horizontal="center"/>
    </xf>
    <xf borderId="0" fillId="0" fontId="4" numFmtId="0" xfId="0" applyAlignment="1" applyFont="1">
      <alignment horizontal="center"/>
    </xf>
    <xf borderId="1" fillId="16" fontId="5" numFmtId="0" xfId="0" applyBorder="1" applyFill="1" applyFont="1"/>
    <xf borderId="2" fillId="12" fontId="8" numFmtId="0" xfId="0" applyBorder="1" applyFont="1"/>
    <xf borderId="2" fillId="12" fontId="7" numFmtId="0" xfId="0" applyBorder="1" applyFont="1"/>
    <xf borderId="2" fillId="2" fontId="30" numFmtId="0" xfId="0" applyBorder="1" applyFont="1"/>
    <xf borderId="2" fillId="12" fontId="8" numFmtId="0" xfId="0" applyAlignment="1" applyBorder="1" applyFont="1">
      <alignment vertical="bottom"/>
    </xf>
    <xf borderId="2" fillId="2" fontId="31" numFmtId="0" xfId="0" applyBorder="1" applyFont="1"/>
    <xf borderId="2" fillId="16" fontId="5" numFmtId="0" xfId="0" applyBorder="1" applyFont="1"/>
    <xf borderId="2" fillId="16" fontId="8" numFmtId="0" xfId="0" applyBorder="1" applyFont="1"/>
    <xf borderId="2" fillId="16" fontId="7" numFmtId="0" xfId="0" applyBorder="1" applyFont="1"/>
    <xf borderId="2" fillId="16" fontId="5" numFmtId="0" xfId="0" applyAlignment="1" applyBorder="1" applyFont="1">
      <alignment horizontal="right"/>
    </xf>
    <xf borderId="1" fillId="12" fontId="5" numFmtId="0" xfId="0" applyAlignment="1" applyBorder="1" applyFont="1">
      <alignment vertical="bottom"/>
    </xf>
    <xf borderId="1" fillId="12" fontId="7" numFmtId="0" xfId="0" applyAlignment="1" applyBorder="1" applyFont="1">
      <alignment vertical="bottom"/>
    </xf>
    <xf borderId="1" fillId="4" fontId="7" numFmtId="0" xfId="0" applyAlignment="1" applyBorder="1" applyFont="1">
      <alignment vertical="bottom"/>
    </xf>
    <xf borderId="1" fillId="12" fontId="32" numFmtId="0" xfId="0" applyBorder="1" applyFont="1"/>
    <xf borderId="1" fillId="2" fontId="7" numFmtId="0" xfId="0" applyAlignment="1" applyBorder="1" applyFont="1">
      <alignment vertical="bottom"/>
    </xf>
    <xf borderId="1" fillId="6" fontId="33" numFmtId="0" xfId="0" applyBorder="1" applyFont="1"/>
    <xf borderId="1" fillId="2" fontId="29" numFmtId="0" xfId="0" applyAlignment="1" applyBorder="1" applyFont="1">
      <alignment vertical="bottom"/>
    </xf>
    <xf borderId="1" fillId="2" fontId="7" numFmtId="0" xfId="0" applyBorder="1" applyFont="1"/>
    <xf borderId="1" fillId="2" fontId="34"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tandfonline.com/doi/full/10.1080/19460171.2021.2022507"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2.63"/>
    <col customWidth="1" min="2" max="2" width="25.63"/>
    <col customWidth="1" min="3" max="3" width="49.25"/>
    <col customWidth="1" min="4" max="4" width="34.63"/>
    <col customWidth="1" min="5" max="5" width="47.38"/>
    <col customWidth="1" min="6" max="6" width="5.25"/>
    <col customWidth="1" min="7" max="8" width="11.38"/>
    <col customWidth="1" min="9" max="9" width="13.0"/>
    <col customWidth="1" min="10" max="10" width="10.63"/>
    <col customWidth="1" min="11" max="11" width="4.88"/>
    <col customWidth="1" min="12" max="12" width="6.0"/>
    <col customWidth="1" min="13" max="13" width="9.88"/>
    <col customWidth="1" min="14" max="14" width="20.88"/>
    <col customWidth="1" min="15" max="15" width="12.38"/>
    <col customWidth="1" min="16" max="16" width="6.75"/>
    <col customWidth="1" min="17" max="17" width="18.75"/>
    <col customWidth="1" min="18" max="18" width="8.88"/>
    <col customWidth="1" min="19" max="19" width="8.63"/>
    <col customWidth="1" min="20" max="20" width="11.38"/>
    <col customWidth="1" min="21" max="21" width="8.0"/>
    <col customWidth="1" min="22" max="22" width="11.38"/>
    <col customWidth="1" min="23" max="23" width="22.0"/>
    <col customWidth="1" min="24" max="24" width="15.0"/>
    <col customWidth="1" min="25" max="25" width="19.0"/>
    <col customWidth="1" min="26" max="26" width="14.25"/>
    <col customWidth="1" min="27" max="27" width="6.25"/>
    <col customWidth="1" min="28" max="28" width="10.25"/>
    <col customWidth="1" min="29" max="29" width="21.63"/>
    <col customWidth="1" min="30" max="30" width="13.75"/>
    <col customWidth="1" min="31" max="31" width="9.0"/>
    <col customWidth="1" min="32" max="32" width="4.75"/>
    <col customWidth="1" min="33" max="33" width="10.0"/>
  </cols>
  <sheetData>
    <row r="1" ht="12.75" customHeight="1">
      <c r="A1" s="1" t="s">
        <v>0</v>
      </c>
      <c r="B1" s="2" t="s">
        <v>1</v>
      </c>
      <c r="C1" s="1" t="s">
        <v>2</v>
      </c>
      <c r="D1" s="1" t="s">
        <v>3</v>
      </c>
      <c r="E1" s="1" t="s">
        <v>4</v>
      </c>
      <c r="F1" s="1" t="s">
        <v>5</v>
      </c>
      <c r="G1" s="3"/>
      <c r="H1" s="3"/>
      <c r="I1" s="1"/>
      <c r="J1" s="1"/>
      <c r="K1" s="1"/>
      <c r="L1" s="1"/>
      <c r="M1" s="1"/>
      <c r="N1" s="1"/>
      <c r="O1" s="1"/>
      <c r="P1" s="1"/>
      <c r="Q1" s="1"/>
      <c r="R1" s="1"/>
      <c r="S1" s="1"/>
      <c r="T1" s="3"/>
      <c r="U1" s="1"/>
      <c r="V1" s="3"/>
      <c r="W1" s="1" t="s">
        <v>6</v>
      </c>
      <c r="X1" s="1" t="s">
        <v>7</v>
      </c>
      <c r="Y1" s="1" t="s">
        <v>8</v>
      </c>
      <c r="Z1" s="1" t="s">
        <v>9</v>
      </c>
      <c r="AA1" s="1"/>
      <c r="AB1" s="1"/>
      <c r="AC1" s="1"/>
      <c r="AD1" s="1"/>
      <c r="AE1" s="1"/>
      <c r="AF1" s="1"/>
      <c r="AG1" s="1"/>
    </row>
    <row r="2" ht="12.75" customHeight="1">
      <c r="A2" s="4" t="s">
        <v>10</v>
      </c>
      <c r="B2" s="5" t="s">
        <v>11</v>
      </c>
      <c r="C2" s="4" t="s">
        <v>12</v>
      </c>
      <c r="D2" s="4" t="s">
        <v>13</v>
      </c>
      <c r="E2" s="4" t="s">
        <v>14</v>
      </c>
      <c r="F2" s="4" t="s">
        <v>15</v>
      </c>
      <c r="G2" s="4"/>
      <c r="H2" s="4"/>
      <c r="I2" s="4"/>
      <c r="J2" s="4"/>
      <c r="K2" s="4"/>
      <c r="L2" s="4"/>
      <c r="M2" s="4"/>
      <c r="N2" s="4"/>
      <c r="O2" s="4"/>
      <c r="P2" s="4"/>
      <c r="Q2" s="4"/>
      <c r="R2" s="4"/>
      <c r="S2" s="4"/>
      <c r="T2" s="4"/>
      <c r="U2" s="4"/>
      <c r="V2" s="4"/>
      <c r="W2" s="4" t="s">
        <v>16</v>
      </c>
      <c r="X2" s="4" t="s">
        <v>17</v>
      </c>
      <c r="Y2" s="4" t="s">
        <v>18</v>
      </c>
      <c r="Z2" s="4" t="s">
        <v>19</v>
      </c>
      <c r="AA2" s="4"/>
      <c r="AB2" s="4"/>
      <c r="AC2" s="4"/>
      <c r="AD2" s="4"/>
      <c r="AE2" s="4"/>
      <c r="AF2" s="4"/>
      <c r="AG2" s="4"/>
    </row>
    <row r="3" ht="12.75" customHeight="1">
      <c r="A3" s="4" t="s">
        <v>20</v>
      </c>
      <c r="B3" s="5" t="s">
        <v>21</v>
      </c>
      <c r="C3" s="4" t="s">
        <v>22</v>
      </c>
      <c r="D3" s="4" t="s">
        <v>23</v>
      </c>
      <c r="E3" s="4" t="s">
        <v>24</v>
      </c>
      <c r="F3" s="4" t="s">
        <v>15</v>
      </c>
      <c r="G3" s="4"/>
      <c r="H3" s="4"/>
      <c r="I3" s="4"/>
      <c r="J3" s="4"/>
      <c r="K3" s="4"/>
      <c r="L3" s="4"/>
      <c r="M3" s="4"/>
      <c r="N3" s="4"/>
      <c r="O3" s="4"/>
      <c r="P3" s="4"/>
      <c r="Q3" s="4"/>
      <c r="R3" s="4"/>
      <c r="S3" s="4"/>
      <c r="T3" s="4"/>
      <c r="U3" s="4"/>
      <c r="V3" s="4"/>
      <c r="W3" s="4" t="s">
        <v>25</v>
      </c>
      <c r="X3" s="4" t="s">
        <v>17</v>
      </c>
      <c r="Y3" s="4"/>
      <c r="Z3" s="4" t="s">
        <v>26</v>
      </c>
      <c r="AA3" s="4"/>
      <c r="AB3" s="4"/>
      <c r="AC3" s="4"/>
      <c r="AD3" s="4"/>
      <c r="AE3" s="4"/>
      <c r="AF3" s="4"/>
      <c r="AG3" s="4"/>
    </row>
    <row r="4" ht="12.75" customHeight="1">
      <c r="A4" s="4" t="s">
        <v>27</v>
      </c>
      <c r="B4" s="5" t="s">
        <v>28</v>
      </c>
      <c r="C4" s="4" t="s">
        <v>29</v>
      </c>
      <c r="D4" s="4" t="s">
        <v>30</v>
      </c>
      <c r="E4" s="4"/>
      <c r="F4" s="4" t="s">
        <v>15</v>
      </c>
      <c r="G4" s="4"/>
      <c r="H4" s="4"/>
      <c r="I4" s="4"/>
      <c r="J4" s="4"/>
      <c r="K4" s="4"/>
      <c r="L4" s="4"/>
      <c r="M4" s="4"/>
      <c r="N4" s="4"/>
      <c r="O4" s="4"/>
      <c r="P4" s="4"/>
      <c r="Q4" s="4"/>
      <c r="R4" s="4"/>
      <c r="S4" s="4"/>
      <c r="T4" s="4"/>
      <c r="U4" s="4"/>
      <c r="V4" s="4"/>
      <c r="W4" s="4" t="s">
        <v>31</v>
      </c>
      <c r="X4" s="4" t="s">
        <v>17</v>
      </c>
      <c r="Y4" s="4" t="s">
        <v>32</v>
      </c>
      <c r="Z4" s="4" t="s">
        <v>33</v>
      </c>
      <c r="AA4" s="4"/>
      <c r="AB4" s="4"/>
      <c r="AC4" s="4"/>
      <c r="AD4" s="4"/>
      <c r="AE4" s="4"/>
      <c r="AF4" s="4"/>
      <c r="AG4" s="4"/>
    </row>
    <row r="5" ht="12.75" customHeight="1">
      <c r="A5" s="4" t="s">
        <v>34</v>
      </c>
      <c r="B5" s="5" t="s">
        <v>35</v>
      </c>
      <c r="C5" s="4" t="s">
        <v>36</v>
      </c>
      <c r="D5" s="4" t="s">
        <v>37</v>
      </c>
      <c r="E5" s="4"/>
      <c r="F5" s="4" t="s">
        <v>15</v>
      </c>
      <c r="G5" s="4"/>
      <c r="H5" s="4"/>
      <c r="I5" s="4"/>
      <c r="J5" s="4"/>
      <c r="K5" s="4"/>
      <c r="L5" s="4"/>
      <c r="M5" s="4"/>
      <c r="N5" s="4"/>
      <c r="O5" s="4"/>
      <c r="P5" s="4"/>
      <c r="Q5" s="4"/>
      <c r="R5" s="4"/>
      <c r="S5" s="4"/>
      <c r="T5" s="4"/>
      <c r="U5" s="4"/>
      <c r="V5" s="4"/>
      <c r="W5" s="4" t="s">
        <v>38</v>
      </c>
      <c r="X5" s="4" t="s">
        <v>17</v>
      </c>
      <c r="Y5" s="4" t="s">
        <v>39</v>
      </c>
      <c r="Z5" s="4" t="s">
        <v>40</v>
      </c>
      <c r="AA5" s="4"/>
      <c r="AB5" s="4"/>
      <c r="AC5" s="4"/>
      <c r="AD5" s="4"/>
      <c r="AE5" s="4"/>
      <c r="AF5" s="4"/>
      <c r="AG5" s="4"/>
    </row>
    <row r="6" ht="12.75" customHeight="1">
      <c r="A6" s="4" t="s">
        <v>41</v>
      </c>
      <c r="B6" s="5" t="s">
        <v>42</v>
      </c>
      <c r="C6" s="4" t="s">
        <v>43</v>
      </c>
      <c r="D6" s="4" t="s">
        <v>44</v>
      </c>
      <c r="E6" s="4"/>
      <c r="F6" s="4" t="s">
        <v>15</v>
      </c>
      <c r="G6" s="4"/>
      <c r="H6" s="4"/>
      <c r="I6" s="4"/>
      <c r="J6" s="4"/>
      <c r="K6" s="4"/>
      <c r="L6" s="4"/>
      <c r="M6" s="4"/>
      <c r="N6" s="4"/>
      <c r="O6" s="4"/>
      <c r="P6" s="4"/>
      <c r="Q6" s="4"/>
      <c r="R6" s="4"/>
      <c r="S6" s="4"/>
      <c r="T6" s="4"/>
      <c r="U6" s="4"/>
      <c r="V6" s="4"/>
      <c r="W6" s="4" t="s">
        <v>45</v>
      </c>
      <c r="X6" s="4" t="s">
        <v>17</v>
      </c>
      <c r="Y6" s="4" t="s">
        <v>46</v>
      </c>
      <c r="Z6" s="4" t="s">
        <v>47</v>
      </c>
      <c r="AA6" s="4"/>
      <c r="AB6" s="4"/>
      <c r="AC6" s="4"/>
      <c r="AD6" s="4"/>
      <c r="AE6" s="4"/>
      <c r="AF6" s="4"/>
      <c r="AG6" s="4"/>
    </row>
    <row r="7" ht="15.75" customHeight="1">
      <c r="A7" s="4" t="s">
        <v>48</v>
      </c>
      <c r="B7" s="5" t="s">
        <v>49</v>
      </c>
      <c r="C7" s="6" t="s">
        <v>50</v>
      </c>
      <c r="D7" s="4" t="s">
        <v>51</v>
      </c>
      <c r="E7" s="4"/>
      <c r="F7" s="4" t="s">
        <v>15</v>
      </c>
      <c r="G7" s="4"/>
      <c r="H7" s="4"/>
      <c r="I7" s="4"/>
      <c r="J7" s="4"/>
      <c r="K7" s="4"/>
      <c r="L7" s="4"/>
      <c r="M7" s="4"/>
      <c r="N7" s="4"/>
      <c r="O7" s="4"/>
      <c r="P7" s="4"/>
      <c r="Q7" s="4"/>
      <c r="R7" s="4"/>
      <c r="S7" s="4"/>
      <c r="T7" s="4"/>
      <c r="U7" s="4"/>
      <c r="V7" s="4"/>
      <c r="W7" s="4" t="s">
        <v>52</v>
      </c>
      <c r="X7" s="4" t="s">
        <v>17</v>
      </c>
      <c r="Y7" s="4"/>
      <c r="Z7" s="4" t="s">
        <v>53</v>
      </c>
      <c r="AA7" s="4"/>
      <c r="AB7" s="4"/>
      <c r="AC7" s="4"/>
      <c r="AD7" s="4"/>
      <c r="AE7" s="4"/>
      <c r="AF7" s="4"/>
      <c r="AG7" s="4"/>
    </row>
    <row r="8" ht="47.25" customHeight="1">
      <c r="A8" s="4" t="s">
        <v>54</v>
      </c>
      <c r="B8" s="5" t="s">
        <v>55</v>
      </c>
      <c r="C8" s="6" t="s">
        <v>56</v>
      </c>
      <c r="D8" s="4" t="s">
        <v>57</v>
      </c>
      <c r="E8" s="4"/>
      <c r="F8" s="4" t="s">
        <v>15</v>
      </c>
      <c r="G8" s="4"/>
      <c r="H8" s="4"/>
      <c r="I8" s="4"/>
      <c r="J8" s="4"/>
      <c r="K8" s="4"/>
      <c r="L8" s="4"/>
      <c r="M8" s="4"/>
      <c r="N8" s="4"/>
      <c r="O8" s="4"/>
      <c r="P8" s="4"/>
      <c r="Q8" s="4"/>
      <c r="R8" s="4"/>
      <c r="S8" s="4"/>
      <c r="T8" s="4"/>
      <c r="U8" s="4"/>
      <c r="V8" s="4"/>
      <c r="W8" s="4" t="s">
        <v>58</v>
      </c>
      <c r="X8" s="4" t="s">
        <v>17</v>
      </c>
      <c r="Y8" s="4" t="s">
        <v>59</v>
      </c>
      <c r="Z8" s="4" t="s">
        <v>60</v>
      </c>
      <c r="AA8" s="4"/>
      <c r="AB8" s="4"/>
      <c r="AC8" s="4"/>
      <c r="AD8" s="4"/>
      <c r="AE8" s="4"/>
      <c r="AF8" s="4"/>
      <c r="AG8" s="4"/>
    </row>
    <row r="9" ht="12.75" customHeight="1">
      <c r="A9" s="4" t="s">
        <v>61</v>
      </c>
      <c r="B9" s="5" t="s">
        <v>62</v>
      </c>
      <c r="C9" s="4" t="s">
        <v>63</v>
      </c>
      <c r="D9" s="4" t="s">
        <v>64</v>
      </c>
      <c r="E9" s="4"/>
      <c r="F9" s="4" t="s">
        <v>15</v>
      </c>
      <c r="G9" s="4"/>
      <c r="H9" s="4"/>
      <c r="I9" s="4"/>
      <c r="J9" s="4"/>
      <c r="K9" s="4"/>
      <c r="L9" s="4"/>
      <c r="M9" s="4"/>
      <c r="N9" s="4"/>
      <c r="O9" s="4"/>
      <c r="P9" s="4"/>
      <c r="Q9" s="4"/>
      <c r="R9" s="4"/>
      <c r="S9" s="4"/>
      <c r="T9" s="4"/>
      <c r="U9" s="4"/>
      <c r="V9" s="4"/>
      <c r="W9" s="4" t="s">
        <v>65</v>
      </c>
      <c r="X9" s="4" t="s">
        <v>17</v>
      </c>
      <c r="Y9" s="4"/>
      <c r="Z9" s="4" t="s">
        <v>66</v>
      </c>
      <c r="AA9" s="4"/>
      <c r="AB9" s="4"/>
      <c r="AC9" s="4"/>
      <c r="AD9" s="4"/>
      <c r="AE9" s="4"/>
      <c r="AF9" s="4"/>
      <c r="AG9" s="4"/>
    </row>
    <row r="10" ht="12.75" customHeight="1">
      <c r="A10" s="4" t="s">
        <v>67</v>
      </c>
      <c r="B10" s="5" t="s">
        <v>68</v>
      </c>
      <c r="C10" s="4" t="s">
        <v>69</v>
      </c>
      <c r="D10" s="4" t="s">
        <v>70</v>
      </c>
      <c r="E10" s="4"/>
      <c r="F10" s="4" t="s">
        <v>15</v>
      </c>
      <c r="G10" s="4"/>
      <c r="H10" s="4"/>
      <c r="I10" s="4"/>
      <c r="J10" s="4"/>
      <c r="K10" s="4"/>
      <c r="L10" s="4"/>
      <c r="M10" s="4"/>
      <c r="N10" s="4"/>
      <c r="O10" s="4"/>
      <c r="P10" s="4"/>
      <c r="Q10" s="4"/>
      <c r="R10" s="4"/>
      <c r="S10" s="4"/>
      <c r="T10" s="4"/>
      <c r="U10" s="4"/>
      <c r="V10" s="4"/>
      <c r="W10" s="4" t="s">
        <v>71</v>
      </c>
      <c r="X10" s="4" t="s">
        <v>17</v>
      </c>
      <c r="Y10" s="4" t="s">
        <v>72</v>
      </c>
      <c r="Z10" s="4" t="s">
        <v>73</v>
      </c>
      <c r="AA10" s="4"/>
      <c r="AB10" s="4"/>
      <c r="AC10" s="4"/>
      <c r="AD10" s="4"/>
      <c r="AE10" s="4"/>
      <c r="AF10" s="4"/>
      <c r="AG10" s="4"/>
    </row>
    <row r="11" ht="12.75" customHeight="1">
      <c r="A11" s="7" t="s">
        <v>74</v>
      </c>
      <c r="B11" s="8" t="s">
        <v>75</v>
      </c>
      <c r="C11" s="7" t="s">
        <v>76</v>
      </c>
      <c r="D11" s="7" t="s">
        <v>77</v>
      </c>
      <c r="E11" s="7" t="s">
        <v>78</v>
      </c>
      <c r="F11" s="7" t="s">
        <v>15</v>
      </c>
      <c r="G11" s="7"/>
      <c r="H11" s="7"/>
      <c r="I11" s="7"/>
      <c r="J11" s="7"/>
      <c r="K11" s="7"/>
      <c r="L11" s="7"/>
      <c r="M11" s="7"/>
      <c r="N11" s="7"/>
      <c r="O11" s="7"/>
      <c r="P11" s="7"/>
      <c r="Q11" s="7"/>
      <c r="R11" s="7"/>
      <c r="S11" s="7"/>
      <c r="T11" s="7"/>
      <c r="U11" s="7"/>
      <c r="V11" s="7"/>
      <c r="W11" s="7" t="s">
        <v>79</v>
      </c>
      <c r="X11" s="7" t="s">
        <v>17</v>
      </c>
      <c r="Y11" s="7" t="s">
        <v>80</v>
      </c>
      <c r="Z11" s="7" t="s">
        <v>81</v>
      </c>
      <c r="AA11" s="7"/>
      <c r="AB11" s="7"/>
      <c r="AC11" s="7"/>
      <c r="AD11" s="7"/>
      <c r="AE11" s="7"/>
      <c r="AF11" s="7"/>
      <c r="AG11" s="7"/>
    </row>
    <row r="12" ht="12.75" customHeight="1">
      <c r="A12" s="7" t="s">
        <v>82</v>
      </c>
      <c r="B12" s="8" t="s">
        <v>83</v>
      </c>
      <c r="C12" s="7" t="s">
        <v>84</v>
      </c>
      <c r="D12" s="7" t="s">
        <v>85</v>
      </c>
      <c r="E12" s="7" t="s">
        <v>86</v>
      </c>
      <c r="F12" s="7" t="s">
        <v>15</v>
      </c>
      <c r="G12" s="7"/>
      <c r="H12" s="7"/>
      <c r="I12" s="7"/>
      <c r="J12" s="7"/>
      <c r="K12" s="7"/>
      <c r="L12" s="7"/>
      <c r="M12" s="7"/>
      <c r="N12" s="7"/>
      <c r="O12" s="7"/>
      <c r="P12" s="7"/>
      <c r="Q12" s="7"/>
      <c r="R12" s="7"/>
      <c r="S12" s="7"/>
      <c r="T12" s="7"/>
      <c r="U12" s="7"/>
      <c r="V12" s="7"/>
      <c r="W12" s="7" t="s">
        <v>87</v>
      </c>
      <c r="X12" s="7" t="s">
        <v>17</v>
      </c>
      <c r="Y12" s="7"/>
      <c r="Z12" s="7" t="s">
        <v>88</v>
      </c>
      <c r="AA12" s="7"/>
      <c r="AB12" s="7"/>
      <c r="AC12" s="7"/>
      <c r="AD12" s="7"/>
      <c r="AE12" s="7"/>
      <c r="AF12" s="7"/>
      <c r="AG12" s="7"/>
    </row>
    <row r="13" ht="12.75" customHeight="1">
      <c r="A13" s="4" t="s">
        <v>89</v>
      </c>
      <c r="B13" s="5" t="s">
        <v>90</v>
      </c>
      <c r="C13" s="4" t="s">
        <v>91</v>
      </c>
      <c r="D13" s="4" t="s">
        <v>92</v>
      </c>
      <c r="E13" s="4"/>
      <c r="F13" s="4" t="s">
        <v>15</v>
      </c>
      <c r="G13" s="4"/>
      <c r="H13" s="4"/>
      <c r="I13" s="4"/>
      <c r="J13" s="4"/>
      <c r="K13" s="4"/>
      <c r="L13" s="4"/>
      <c r="M13" s="4"/>
      <c r="N13" s="4"/>
      <c r="O13" s="4"/>
      <c r="P13" s="4"/>
      <c r="Q13" s="4"/>
      <c r="R13" s="4"/>
      <c r="S13" s="4"/>
      <c r="T13" s="4"/>
      <c r="U13" s="4"/>
      <c r="V13" s="4"/>
      <c r="W13" s="4" t="s">
        <v>93</v>
      </c>
      <c r="X13" s="4" t="s">
        <v>17</v>
      </c>
      <c r="Y13" s="4" t="s">
        <v>94</v>
      </c>
      <c r="Z13" s="4" t="s">
        <v>95</v>
      </c>
      <c r="AA13" s="4"/>
      <c r="AB13" s="4"/>
      <c r="AC13" s="4"/>
      <c r="AD13" s="4"/>
      <c r="AE13" s="4"/>
      <c r="AF13" s="4"/>
      <c r="AG13" s="4"/>
    </row>
    <row r="14" ht="12.75" customHeight="1">
      <c r="A14" s="4" t="s">
        <v>96</v>
      </c>
      <c r="B14" s="5" t="s">
        <v>97</v>
      </c>
      <c r="C14" s="4" t="s">
        <v>98</v>
      </c>
      <c r="D14" s="4" t="s">
        <v>99</v>
      </c>
      <c r="E14" s="4"/>
      <c r="F14" s="4" t="s">
        <v>15</v>
      </c>
      <c r="G14" s="4"/>
      <c r="H14" s="4"/>
      <c r="I14" s="4"/>
      <c r="J14" s="4"/>
      <c r="K14" s="4"/>
      <c r="L14" s="4"/>
      <c r="M14" s="4"/>
      <c r="N14" s="4"/>
      <c r="O14" s="4"/>
      <c r="P14" s="4"/>
      <c r="Q14" s="4"/>
      <c r="R14" s="4"/>
      <c r="S14" s="4"/>
      <c r="T14" s="4"/>
      <c r="U14" s="4"/>
      <c r="V14" s="4"/>
      <c r="W14" s="4" t="s">
        <v>100</v>
      </c>
      <c r="X14" s="4" t="s">
        <v>17</v>
      </c>
      <c r="Y14" s="4" t="s">
        <v>101</v>
      </c>
      <c r="Z14" s="4" t="s">
        <v>102</v>
      </c>
      <c r="AA14" s="4"/>
      <c r="AB14" s="4"/>
      <c r="AC14" s="4"/>
      <c r="AD14" s="4"/>
      <c r="AE14" s="4"/>
      <c r="AF14" s="4"/>
      <c r="AG14" s="4"/>
    </row>
    <row r="15" ht="12.75" customHeight="1">
      <c r="A15" s="4" t="s">
        <v>103</v>
      </c>
      <c r="B15" s="5" t="s">
        <v>104</v>
      </c>
      <c r="C15" s="4" t="s">
        <v>105</v>
      </c>
      <c r="D15" s="4" t="s">
        <v>106</v>
      </c>
      <c r="E15" s="4"/>
      <c r="F15" s="4" t="s">
        <v>15</v>
      </c>
      <c r="G15" s="4"/>
      <c r="H15" s="4"/>
      <c r="I15" s="4"/>
      <c r="J15" s="4"/>
      <c r="K15" s="4"/>
      <c r="L15" s="4"/>
      <c r="M15" s="4"/>
      <c r="N15" s="4"/>
      <c r="O15" s="4"/>
      <c r="P15" s="4"/>
      <c r="Q15" s="4"/>
      <c r="R15" s="4"/>
      <c r="S15" s="4"/>
      <c r="T15" s="4"/>
      <c r="U15" s="4"/>
      <c r="V15" s="4"/>
      <c r="W15" s="4" t="s">
        <v>107</v>
      </c>
      <c r="X15" s="4" t="s">
        <v>17</v>
      </c>
      <c r="Y15" s="4" t="s">
        <v>108</v>
      </c>
      <c r="Z15" s="4" t="s">
        <v>109</v>
      </c>
      <c r="AA15" s="4"/>
      <c r="AB15" s="4"/>
      <c r="AC15" s="4"/>
      <c r="AD15" s="4"/>
      <c r="AE15" s="4"/>
      <c r="AF15" s="4"/>
      <c r="AG15" s="4"/>
    </row>
    <row r="16" ht="12.75" customHeight="1">
      <c r="A16" s="4" t="s">
        <v>110</v>
      </c>
      <c r="B16" s="5" t="s">
        <v>111</v>
      </c>
      <c r="C16" s="4" t="s">
        <v>112</v>
      </c>
      <c r="D16" s="4" t="s">
        <v>113</v>
      </c>
      <c r="E16" s="4"/>
      <c r="F16" s="4" t="s">
        <v>15</v>
      </c>
      <c r="G16" s="4"/>
      <c r="H16" s="4"/>
      <c r="I16" s="4"/>
      <c r="J16" s="4"/>
      <c r="K16" s="4"/>
      <c r="L16" s="4"/>
      <c r="M16" s="4"/>
      <c r="N16" s="4"/>
      <c r="O16" s="4"/>
      <c r="P16" s="4"/>
      <c r="Q16" s="4"/>
      <c r="R16" s="4"/>
      <c r="S16" s="4"/>
      <c r="T16" s="4"/>
      <c r="U16" s="4"/>
      <c r="V16" s="4"/>
      <c r="W16" s="4" t="s">
        <v>114</v>
      </c>
      <c r="X16" s="4" t="s">
        <v>17</v>
      </c>
      <c r="Y16" s="4"/>
      <c r="Z16" s="4" t="s">
        <v>115</v>
      </c>
      <c r="AA16" s="4"/>
      <c r="AB16" s="4"/>
      <c r="AC16" s="4"/>
      <c r="AD16" s="4"/>
      <c r="AE16" s="4"/>
      <c r="AF16" s="4"/>
      <c r="AG16" s="4"/>
    </row>
    <row r="17" ht="12.75" customHeight="1">
      <c r="A17" s="9" t="s">
        <v>116</v>
      </c>
      <c r="B17" s="10" t="s">
        <v>117</v>
      </c>
      <c r="C17" s="9" t="s">
        <v>118</v>
      </c>
      <c r="D17" s="9" t="s">
        <v>119</v>
      </c>
      <c r="E17" s="9" t="s">
        <v>120</v>
      </c>
      <c r="F17" s="9" t="s">
        <v>15</v>
      </c>
      <c r="G17" s="9"/>
      <c r="H17" s="9"/>
      <c r="I17" s="9"/>
      <c r="J17" s="9"/>
      <c r="K17" s="9"/>
      <c r="L17" s="9"/>
      <c r="M17" s="9"/>
      <c r="N17" s="9"/>
      <c r="O17" s="9"/>
      <c r="P17" s="9"/>
      <c r="Q17" s="9"/>
      <c r="R17" s="9"/>
      <c r="S17" s="9"/>
      <c r="T17" s="9"/>
      <c r="U17" s="9"/>
      <c r="V17" s="9"/>
      <c r="W17" s="9" t="s">
        <v>121</v>
      </c>
      <c r="X17" s="9" t="s">
        <v>17</v>
      </c>
      <c r="Y17" s="9" t="s">
        <v>122</v>
      </c>
      <c r="Z17" s="9" t="s">
        <v>123</v>
      </c>
      <c r="AA17" s="9"/>
      <c r="AB17" s="9"/>
      <c r="AC17" s="9"/>
      <c r="AD17" s="9"/>
      <c r="AE17" s="9"/>
      <c r="AF17" s="9"/>
      <c r="AG17" s="9"/>
    </row>
    <row r="18" ht="12.75" customHeight="1">
      <c r="A18" s="7" t="s">
        <v>124</v>
      </c>
      <c r="B18" s="8" t="s">
        <v>125</v>
      </c>
      <c r="C18" s="7" t="s">
        <v>126</v>
      </c>
      <c r="D18" s="7" t="s">
        <v>127</v>
      </c>
      <c r="E18" s="7" t="s">
        <v>128</v>
      </c>
      <c r="F18" s="7" t="s">
        <v>15</v>
      </c>
      <c r="G18" s="7"/>
      <c r="H18" s="7"/>
      <c r="I18" s="7"/>
      <c r="J18" s="7"/>
      <c r="K18" s="7"/>
      <c r="L18" s="7"/>
      <c r="M18" s="7"/>
      <c r="N18" s="7"/>
      <c r="O18" s="7"/>
      <c r="P18" s="7"/>
      <c r="Q18" s="7"/>
      <c r="R18" s="7"/>
      <c r="S18" s="7"/>
      <c r="T18" s="7"/>
      <c r="U18" s="7"/>
      <c r="V18" s="7"/>
      <c r="W18" s="7" t="s">
        <v>129</v>
      </c>
      <c r="X18" s="7" t="s">
        <v>17</v>
      </c>
      <c r="Y18" s="7"/>
      <c r="Z18" s="7" t="s">
        <v>130</v>
      </c>
      <c r="AA18" s="7"/>
      <c r="AB18" s="7"/>
      <c r="AC18" s="7"/>
      <c r="AD18" s="7"/>
      <c r="AE18" s="7"/>
      <c r="AF18" s="7"/>
      <c r="AG18" s="7"/>
    </row>
    <row r="19" ht="12.75" customHeight="1">
      <c r="A19" s="4" t="s">
        <v>131</v>
      </c>
      <c r="B19" s="5" t="s">
        <v>132</v>
      </c>
      <c r="C19" s="4" t="s">
        <v>133</v>
      </c>
      <c r="D19" s="4" t="s">
        <v>134</v>
      </c>
      <c r="E19" s="4"/>
      <c r="F19" s="4" t="s">
        <v>15</v>
      </c>
      <c r="G19" s="4"/>
      <c r="H19" s="4"/>
      <c r="I19" s="4"/>
      <c r="J19" s="4"/>
      <c r="K19" s="4"/>
      <c r="L19" s="4"/>
      <c r="M19" s="4"/>
      <c r="N19" s="4"/>
      <c r="O19" s="4"/>
      <c r="P19" s="4"/>
      <c r="Q19" s="4"/>
      <c r="R19" s="4"/>
      <c r="S19" s="4"/>
      <c r="T19" s="4"/>
      <c r="U19" s="4"/>
      <c r="V19" s="4"/>
      <c r="W19" s="4" t="s">
        <v>135</v>
      </c>
      <c r="X19" s="4" t="s">
        <v>17</v>
      </c>
      <c r="Y19" s="4" t="s">
        <v>136</v>
      </c>
      <c r="Z19" s="4" t="s">
        <v>137</v>
      </c>
      <c r="AA19" s="4"/>
      <c r="AB19" s="4"/>
      <c r="AC19" s="4"/>
      <c r="AD19" s="4"/>
      <c r="AE19" s="4"/>
      <c r="AF19" s="4"/>
      <c r="AG19" s="4"/>
    </row>
    <row r="20" ht="12.75" customHeight="1">
      <c r="A20" s="4" t="s">
        <v>138</v>
      </c>
      <c r="B20" s="5" t="s">
        <v>139</v>
      </c>
      <c r="C20" s="4" t="s">
        <v>140</v>
      </c>
      <c r="D20" s="4" t="s">
        <v>141</v>
      </c>
      <c r="E20" s="4"/>
      <c r="F20" s="4" t="s">
        <v>15</v>
      </c>
      <c r="G20" s="4"/>
      <c r="H20" s="4"/>
      <c r="I20" s="4"/>
      <c r="J20" s="4"/>
      <c r="K20" s="4"/>
      <c r="L20" s="4"/>
      <c r="M20" s="4"/>
      <c r="N20" s="4"/>
      <c r="O20" s="4"/>
      <c r="P20" s="4"/>
      <c r="Q20" s="4"/>
      <c r="R20" s="4"/>
      <c r="S20" s="4"/>
      <c r="T20" s="4"/>
      <c r="U20" s="4"/>
      <c r="V20" s="4"/>
      <c r="W20" s="4" t="s">
        <v>142</v>
      </c>
      <c r="X20" s="4" t="s">
        <v>17</v>
      </c>
      <c r="Y20" s="4" t="s">
        <v>143</v>
      </c>
      <c r="Z20" s="4" t="s">
        <v>144</v>
      </c>
      <c r="AA20" s="4"/>
      <c r="AB20" s="4"/>
      <c r="AC20" s="4"/>
      <c r="AD20" s="4"/>
      <c r="AE20" s="4"/>
      <c r="AF20" s="4"/>
      <c r="AG20" s="4"/>
    </row>
    <row r="21" ht="12.75" customHeight="1">
      <c r="A21" s="4" t="s">
        <v>145</v>
      </c>
      <c r="B21" s="5" t="s">
        <v>146</v>
      </c>
      <c r="C21" s="4" t="s">
        <v>147</v>
      </c>
      <c r="D21" s="4" t="s">
        <v>148</v>
      </c>
      <c r="E21" s="4"/>
      <c r="F21" s="4" t="s">
        <v>15</v>
      </c>
      <c r="G21" s="4"/>
      <c r="H21" s="4"/>
      <c r="I21" s="4"/>
      <c r="J21" s="4"/>
      <c r="K21" s="4"/>
      <c r="L21" s="4"/>
      <c r="M21" s="4"/>
      <c r="N21" s="4"/>
      <c r="O21" s="4"/>
      <c r="P21" s="4"/>
      <c r="Q21" s="4"/>
      <c r="R21" s="4"/>
      <c r="S21" s="4"/>
      <c r="T21" s="4"/>
      <c r="U21" s="4"/>
      <c r="V21" s="4"/>
      <c r="W21" s="4" t="s">
        <v>149</v>
      </c>
      <c r="X21" s="4" t="s">
        <v>17</v>
      </c>
      <c r="Y21" s="4" t="s">
        <v>150</v>
      </c>
      <c r="Z21" s="4" t="s">
        <v>151</v>
      </c>
      <c r="AA21" s="4"/>
      <c r="AB21" s="4"/>
      <c r="AC21" s="4"/>
      <c r="AD21" s="4"/>
      <c r="AE21" s="4"/>
      <c r="AF21" s="4"/>
      <c r="AG21" s="4"/>
    </row>
    <row r="22" ht="12.75" customHeight="1">
      <c r="A22" s="4" t="s">
        <v>152</v>
      </c>
      <c r="B22" s="5" t="s">
        <v>153</v>
      </c>
      <c r="C22" s="4" t="s">
        <v>154</v>
      </c>
      <c r="D22" s="4" t="s">
        <v>155</v>
      </c>
      <c r="E22" s="4"/>
      <c r="F22" s="4" t="s">
        <v>15</v>
      </c>
      <c r="G22" s="4"/>
      <c r="H22" s="4"/>
      <c r="I22" s="4"/>
      <c r="J22" s="4"/>
      <c r="K22" s="4"/>
      <c r="L22" s="4"/>
      <c r="M22" s="4"/>
      <c r="N22" s="4"/>
      <c r="O22" s="4"/>
      <c r="P22" s="4"/>
      <c r="Q22" s="4"/>
      <c r="R22" s="4"/>
      <c r="S22" s="4"/>
      <c r="T22" s="4"/>
      <c r="U22" s="4"/>
      <c r="V22" s="4"/>
      <c r="W22" s="4" t="s">
        <v>156</v>
      </c>
      <c r="X22" s="4" t="s">
        <v>17</v>
      </c>
      <c r="Y22" s="4" t="s">
        <v>157</v>
      </c>
      <c r="Z22" s="4" t="s">
        <v>158</v>
      </c>
      <c r="AA22" s="4"/>
      <c r="AB22" s="4"/>
      <c r="AC22" s="4"/>
      <c r="AD22" s="4"/>
      <c r="AE22" s="4"/>
      <c r="AF22" s="4"/>
      <c r="AG22" s="4"/>
    </row>
    <row r="23" ht="12.75" customHeight="1">
      <c r="A23" s="4" t="s">
        <v>159</v>
      </c>
      <c r="B23" s="5" t="s">
        <v>160</v>
      </c>
      <c r="C23" s="4"/>
      <c r="D23" s="4" t="s">
        <v>161</v>
      </c>
      <c r="E23" s="4"/>
      <c r="F23" s="4" t="s">
        <v>15</v>
      </c>
      <c r="G23" s="4"/>
      <c r="H23" s="4"/>
      <c r="I23" s="4"/>
      <c r="J23" s="4"/>
      <c r="K23" s="4"/>
      <c r="L23" s="4"/>
      <c r="M23" s="4"/>
      <c r="N23" s="4"/>
      <c r="O23" s="4"/>
      <c r="P23" s="4"/>
      <c r="Q23" s="4"/>
      <c r="R23" s="4"/>
      <c r="S23" s="4"/>
      <c r="T23" s="4"/>
      <c r="U23" s="4"/>
      <c r="V23" s="4"/>
      <c r="W23" s="4" t="s">
        <v>162</v>
      </c>
      <c r="X23" s="4" t="s">
        <v>17</v>
      </c>
      <c r="Y23" s="4" t="s">
        <v>163</v>
      </c>
      <c r="Z23" s="4" t="s">
        <v>164</v>
      </c>
      <c r="AA23" s="4"/>
      <c r="AB23" s="4"/>
      <c r="AC23" s="4"/>
      <c r="AD23" s="4"/>
      <c r="AE23" s="4"/>
      <c r="AF23" s="4"/>
      <c r="AG23" s="4"/>
    </row>
    <row r="24" ht="12.75" customHeight="1">
      <c r="A24" s="7" t="s">
        <v>165</v>
      </c>
      <c r="B24" s="8" t="s">
        <v>166</v>
      </c>
      <c r="C24" s="7" t="s">
        <v>167</v>
      </c>
      <c r="D24" s="7" t="s">
        <v>168</v>
      </c>
      <c r="E24" s="7" t="s">
        <v>169</v>
      </c>
      <c r="F24" s="7" t="s">
        <v>15</v>
      </c>
      <c r="G24" s="7"/>
      <c r="H24" s="7"/>
      <c r="I24" s="7"/>
      <c r="J24" s="7"/>
      <c r="K24" s="7"/>
      <c r="L24" s="7"/>
      <c r="M24" s="7"/>
      <c r="N24" s="7"/>
      <c r="O24" s="7"/>
      <c r="P24" s="7"/>
      <c r="Q24" s="7"/>
      <c r="R24" s="7"/>
      <c r="S24" s="7"/>
      <c r="T24" s="7"/>
      <c r="U24" s="7"/>
      <c r="V24" s="7"/>
      <c r="W24" s="7" t="s">
        <v>170</v>
      </c>
      <c r="X24" s="7" t="s">
        <v>17</v>
      </c>
      <c r="Y24" s="7" t="s">
        <v>171</v>
      </c>
      <c r="Z24" s="7" t="s">
        <v>172</v>
      </c>
      <c r="AA24" s="7"/>
      <c r="AB24" s="7"/>
      <c r="AC24" s="7"/>
      <c r="AD24" s="7"/>
      <c r="AE24" s="7"/>
      <c r="AF24" s="7"/>
      <c r="AG24" s="7"/>
    </row>
    <row r="25" ht="12.75" customHeight="1">
      <c r="A25" s="4" t="s">
        <v>173</v>
      </c>
      <c r="B25" s="5" t="s">
        <v>174</v>
      </c>
      <c r="C25" s="4"/>
      <c r="D25" s="4" t="s">
        <v>175</v>
      </c>
      <c r="E25" s="4"/>
      <c r="F25" s="4" t="s">
        <v>15</v>
      </c>
      <c r="G25" s="4"/>
      <c r="H25" s="4"/>
      <c r="I25" s="4"/>
      <c r="J25" s="4"/>
      <c r="K25" s="4"/>
      <c r="L25" s="4"/>
      <c r="M25" s="4"/>
      <c r="N25" s="4"/>
      <c r="O25" s="4"/>
      <c r="P25" s="4"/>
      <c r="Q25" s="4"/>
      <c r="R25" s="4"/>
      <c r="S25" s="4"/>
      <c r="T25" s="4"/>
      <c r="U25" s="4"/>
      <c r="V25" s="4"/>
      <c r="W25" s="4" t="s">
        <v>176</v>
      </c>
      <c r="X25" s="4" t="s">
        <v>17</v>
      </c>
      <c r="Y25" s="4" t="s">
        <v>177</v>
      </c>
      <c r="Z25" s="4" t="s">
        <v>178</v>
      </c>
      <c r="AA25" s="4"/>
      <c r="AB25" s="4"/>
      <c r="AC25" s="4"/>
      <c r="AD25" s="4"/>
      <c r="AE25" s="4"/>
      <c r="AF25" s="4"/>
      <c r="AG25" s="4"/>
    </row>
    <row r="26" ht="12.75" customHeight="1">
      <c r="A26" s="4" t="s">
        <v>179</v>
      </c>
      <c r="B26" s="5" t="s">
        <v>180</v>
      </c>
      <c r="C26" s="4"/>
      <c r="D26" s="4" t="s">
        <v>181</v>
      </c>
      <c r="E26" s="4"/>
      <c r="F26" s="4" t="s">
        <v>15</v>
      </c>
      <c r="G26" s="4"/>
      <c r="H26" s="4"/>
      <c r="I26" s="4"/>
      <c r="J26" s="4"/>
      <c r="K26" s="4"/>
      <c r="L26" s="4"/>
      <c r="M26" s="4"/>
      <c r="N26" s="4"/>
      <c r="O26" s="4"/>
      <c r="P26" s="4"/>
      <c r="Q26" s="4"/>
      <c r="R26" s="4"/>
      <c r="S26" s="4"/>
      <c r="T26" s="4"/>
      <c r="U26" s="4"/>
      <c r="V26" s="4"/>
      <c r="W26" s="4" t="s">
        <v>182</v>
      </c>
      <c r="X26" s="4" t="s">
        <v>17</v>
      </c>
      <c r="Y26" s="4" t="s">
        <v>183</v>
      </c>
      <c r="Z26" s="4" t="s">
        <v>184</v>
      </c>
      <c r="AA26" s="4"/>
      <c r="AB26" s="4"/>
      <c r="AC26" s="4"/>
      <c r="AD26" s="4"/>
      <c r="AE26" s="4"/>
      <c r="AF26" s="4"/>
      <c r="AG26" s="4"/>
    </row>
    <row r="27" ht="12.75" customHeight="1">
      <c r="A27" s="4" t="s">
        <v>185</v>
      </c>
      <c r="B27" s="5" t="s">
        <v>186</v>
      </c>
      <c r="C27" s="4"/>
      <c r="D27" s="4" t="s">
        <v>187</v>
      </c>
      <c r="E27" s="4"/>
      <c r="F27" s="4" t="s">
        <v>15</v>
      </c>
      <c r="G27" s="4"/>
      <c r="H27" s="4"/>
      <c r="I27" s="4"/>
      <c r="J27" s="4"/>
      <c r="K27" s="4"/>
      <c r="L27" s="4"/>
      <c r="M27" s="4"/>
      <c r="N27" s="4"/>
      <c r="O27" s="4"/>
      <c r="P27" s="4"/>
      <c r="Q27" s="4"/>
      <c r="R27" s="4"/>
      <c r="S27" s="4"/>
      <c r="T27" s="4"/>
      <c r="U27" s="4"/>
      <c r="V27" s="4"/>
      <c r="W27" s="4" t="s">
        <v>188</v>
      </c>
      <c r="X27" s="4" t="s">
        <v>17</v>
      </c>
      <c r="Y27" s="4" t="s">
        <v>189</v>
      </c>
      <c r="Z27" s="4" t="s">
        <v>190</v>
      </c>
      <c r="AA27" s="4"/>
      <c r="AB27" s="4"/>
      <c r="AC27" s="4"/>
      <c r="AD27" s="4"/>
      <c r="AE27" s="4"/>
      <c r="AF27" s="4"/>
      <c r="AG27" s="4"/>
    </row>
    <row r="28" ht="12.75" customHeight="1">
      <c r="A28" s="7" t="s">
        <v>191</v>
      </c>
      <c r="B28" s="8" t="s">
        <v>192</v>
      </c>
      <c r="C28" s="7" t="s">
        <v>193</v>
      </c>
      <c r="D28" s="7" t="s">
        <v>194</v>
      </c>
      <c r="E28" s="7" t="s">
        <v>195</v>
      </c>
      <c r="F28" s="7" t="s">
        <v>15</v>
      </c>
      <c r="G28" s="7"/>
      <c r="H28" s="7"/>
      <c r="I28" s="7"/>
      <c r="J28" s="7"/>
      <c r="K28" s="7"/>
      <c r="L28" s="7"/>
      <c r="M28" s="7"/>
      <c r="N28" s="7"/>
      <c r="O28" s="7"/>
      <c r="P28" s="7"/>
      <c r="Q28" s="7"/>
      <c r="R28" s="7"/>
      <c r="S28" s="7"/>
      <c r="T28" s="7"/>
      <c r="U28" s="7"/>
      <c r="V28" s="7"/>
      <c r="W28" s="7" t="s">
        <v>196</v>
      </c>
      <c r="X28" s="7" t="s">
        <v>17</v>
      </c>
      <c r="Y28" s="7" t="s">
        <v>197</v>
      </c>
      <c r="Z28" s="7" t="s">
        <v>198</v>
      </c>
      <c r="AA28" s="7"/>
      <c r="AB28" s="7"/>
      <c r="AC28" s="7"/>
      <c r="AD28" s="7"/>
      <c r="AE28" s="7"/>
      <c r="AF28" s="7"/>
      <c r="AG28" s="7"/>
    </row>
    <row r="29" ht="12.75" customHeight="1">
      <c r="A29" s="4" t="s">
        <v>199</v>
      </c>
      <c r="B29" s="5" t="s">
        <v>200</v>
      </c>
      <c r="C29" s="4"/>
      <c r="D29" s="4" t="s">
        <v>201</v>
      </c>
      <c r="E29" s="4"/>
      <c r="F29" s="4" t="s">
        <v>15</v>
      </c>
      <c r="G29" s="4"/>
      <c r="H29" s="4"/>
      <c r="I29" s="4"/>
      <c r="J29" s="4"/>
      <c r="K29" s="4"/>
      <c r="L29" s="4"/>
      <c r="M29" s="4"/>
      <c r="N29" s="4"/>
      <c r="O29" s="4"/>
      <c r="P29" s="4"/>
      <c r="Q29" s="4"/>
      <c r="R29" s="4"/>
      <c r="S29" s="4"/>
      <c r="T29" s="4"/>
      <c r="U29" s="4"/>
      <c r="V29" s="4"/>
      <c r="W29" s="4" t="s">
        <v>202</v>
      </c>
      <c r="X29" s="4" t="s">
        <v>17</v>
      </c>
      <c r="Y29" s="4" t="s">
        <v>203</v>
      </c>
      <c r="Z29" s="4" t="s">
        <v>204</v>
      </c>
      <c r="AA29" s="4"/>
      <c r="AB29" s="4"/>
      <c r="AC29" s="4"/>
      <c r="AD29" s="4"/>
      <c r="AE29" s="4"/>
      <c r="AF29" s="4"/>
      <c r="AG29" s="4"/>
    </row>
    <row r="30" ht="12.75" customHeight="1">
      <c r="A30" s="4" t="s">
        <v>205</v>
      </c>
      <c r="B30" s="5" t="s">
        <v>206</v>
      </c>
      <c r="C30" s="4"/>
      <c r="D30" s="4" t="s">
        <v>207</v>
      </c>
      <c r="E30" s="4"/>
      <c r="F30" s="4" t="s">
        <v>15</v>
      </c>
      <c r="G30" s="4"/>
      <c r="H30" s="4"/>
      <c r="I30" s="4"/>
      <c r="J30" s="4"/>
      <c r="K30" s="4"/>
      <c r="L30" s="4"/>
      <c r="M30" s="4"/>
      <c r="N30" s="4"/>
      <c r="O30" s="4"/>
      <c r="P30" s="4"/>
      <c r="Q30" s="4"/>
      <c r="R30" s="4"/>
      <c r="S30" s="4"/>
      <c r="T30" s="4"/>
      <c r="U30" s="4"/>
      <c r="V30" s="4"/>
      <c r="W30" s="4" t="s">
        <v>208</v>
      </c>
      <c r="X30" s="4" t="s">
        <v>17</v>
      </c>
      <c r="Y30" s="4" t="s">
        <v>209</v>
      </c>
      <c r="Z30" s="4" t="s">
        <v>210</v>
      </c>
      <c r="AA30" s="4"/>
      <c r="AB30" s="4"/>
      <c r="AC30" s="4"/>
      <c r="AD30" s="4"/>
      <c r="AE30" s="4"/>
      <c r="AF30" s="4"/>
      <c r="AG30" s="4"/>
    </row>
    <row r="31" ht="12.75" customHeight="1">
      <c r="A31" s="9" t="s">
        <v>211</v>
      </c>
      <c r="B31" s="10" t="s">
        <v>212</v>
      </c>
      <c r="C31" s="9" t="s">
        <v>213</v>
      </c>
      <c r="D31" s="9" t="s">
        <v>214</v>
      </c>
      <c r="E31" s="9" t="s">
        <v>215</v>
      </c>
      <c r="F31" s="9" t="s">
        <v>15</v>
      </c>
      <c r="G31" s="9"/>
      <c r="H31" s="9"/>
      <c r="I31" s="9"/>
      <c r="J31" s="9"/>
      <c r="K31" s="9"/>
      <c r="L31" s="9"/>
      <c r="M31" s="9"/>
      <c r="N31" s="9"/>
      <c r="O31" s="9"/>
      <c r="P31" s="9"/>
      <c r="Q31" s="9"/>
      <c r="R31" s="9"/>
      <c r="S31" s="9"/>
      <c r="T31" s="9"/>
      <c r="U31" s="9"/>
      <c r="V31" s="9"/>
      <c r="W31" s="9" t="s">
        <v>216</v>
      </c>
      <c r="X31" s="9" t="s">
        <v>17</v>
      </c>
      <c r="Y31" s="9" t="s">
        <v>217</v>
      </c>
      <c r="Z31" s="9" t="s">
        <v>218</v>
      </c>
      <c r="AA31" s="9"/>
      <c r="AB31" s="9"/>
      <c r="AC31" s="9"/>
      <c r="AD31" s="9"/>
      <c r="AE31" s="9"/>
      <c r="AF31" s="9"/>
      <c r="AG31" s="9"/>
    </row>
    <row r="32" ht="12.75" customHeight="1">
      <c r="A32" s="4" t="s">
        <v>219</v>
      </c>
      <c r="B32" s="5" t="s">
        <v>220</v>
      </c>
      <c r="C32" s="4"/>
      <c r="D32" s="4" t="s">
        <v>221</v>
      </c>
      <c r="E32" s="4"/>
      <c r="F32" s="4" t="s">
        <v>15</v>
      </c>
      <c r="G32" s="4"/>
      <c r="H32" s="4"/>
      <c r="I32" s="4"/>
      <c r="J32" s="4"/>
      <c r="K32" s="4"/>
      <c r="L32" s="4"/>
      <c r="M32" s="4"/>
      <c r="N32" s="4"/>
      <c r="O32" s="4"/>
      <c r="P32" s="4"/>
      <c r="Q32" s="4"/>
      <c r="R32" s="4"/>
      <c r="S32" s="4"/>
      <c r="T32" s="4"/>
      <c r="U32" s="4"/>
      <c r="V32" s="4"/>
      <c r="W32" s="4" t="s">
        <v>222</v>
      </c>
      <c r="X32" s="4" t="s">
        <v>17</v>
      </c>
      <c r="Y32" s="4" t="s">
        <v>223</v>
      </c>
      <c r="Z32" s="4" t="s">
        <v>224</v>
      </c>
      <c r="AA32" s="4"/>
      <c r="AB32" s="4"/>
      <c r="AC32" s="4"/>
      <c r="AD32" s="4"/>
      <c r="AE32" s="4"/>
      <c r="AF32" s="4"/>
      <c r="AG32" s="4"/>
    </row>
    <row r="33" ht="12.75" customHeight="1">
      <c r="A33" s="7" t="s">
        <v>225</v>
      </c>
      <c r="B33" s="8" t="s">
        <v>226</v>
      </c>
      <c r="C33" s="7" t="s">
        <v>227</v>
      </c>
      <c r="D33" s="7" t="s">
        <v>228</v>
      </c>
      <c r="E33" s="7"/>
      <c r="F33" s="7" t="s">
        <v>15</v>
      </c>
      <c r="G33" s="7"/>
      <c r="H33" s="7"/>
      <c r="I33" s="7"/>
      <c r="J33" s="7"/>
      <c r="K33" s="7"/>
      <c r="L33" s="7"/>
      <c r="M33" s="7"/>
      <c r="N33" s="7"/>
      <c r="O33" s="7"/>
      <c r="P33" s="7"/>
      <c r="Q33" s="7"/>
      <c r="R33" s="7"/>
      <c r="S33" s="7"/>
      <c r="T33" s="7"/>
      <c r="U33" s="7"/>
      <c r="V33" s="7"/>
      <c r="W33" s="7" t="s">
        <v>229</v>
      </c>
      <c r="X33" s="7" t="s">
        <v>17</v>
      </c>
      <c r="Y33" s="7" t="s">
        <v>230</v>
      </c>
      <c r="Z33" s="7" t="s">
        <v>231</v>
      </c>
      <c r="AA33" s="7"/>
      <c r="AB33" s="7"/>
      <c r="AC33" s="7"/>
      <c r="AD33" s="7"/>
      <c r="AE33" s="7"/>
      <c r="AF33" s="7"/>
      <c r="AG33" s="7"/>
    </row>
    <row r="34" ht="12.75" customHeight="1">
      <c r="A34" s="11" t="s">
        <v>191</v>
      </c>
      <c r="B34" s="12" t="s">
        <v>192</v>
      </c>
      <c r="C34" s="11"/>
      <c r="D34" s="11" t="s">
        <v>194</v>
      </c>
      <c r="E34" s="11"/>
      <c r="F34" s="11" t="s">
        <v>15</v>
      </c>
      <c r="G34" s="11"/>
      <c r="H34" s="11"/>
      <c r="I34" s="11"/>
      <c r="J34" s="11"/>
      <c r="K34" s="11"/>
      <c r="L34" s="11"/>
      <c r="M34" s="11"/>
      <c r="N34" s="11"/>
      <c r="O34" s="11"/>
      <c r="P34" s="11"/>
      <c r="Q34" s="11"/>
      <c r="R34" s="11"/>
      <c r="S34" s="11"/>
      <c r="T34" s="11"/>
      <c r="U34" s="11"/>
      <c r="V34" s="11"/>
      <c r="W34" s="11" t="s">
        <v>196</v>
      </c>
      <c r="X34" s="11" t="s">
        <v>17</v>
      </c>
      <c r="Y34" s="11" t="s">
        <v>197</v>
      </c>
      <c r="Z34" s="11" t="s">
        <v>232</v>
      </c>
      <c r="AA34" s="11"/>
      <c r="AB34" s="11"/>
      <c r="AC34" s="11"/>
      <c r="AD34" s="11"/>
      <c r="AE34" s="11"/>
      <c r="AF34" s="11"/>
      <c r="AG34" s="11"/>
    </row>
    <row r="35" ht="12.75" customHeight="1">
      <c r="A35" s="7" t="s">
        <v>233</v>
      </c>
      <c r="B35" s="8" t="s">
        <v>234</v>
      </c>
      <c r="C35" s="7"/>
      <c r="D35" s="7" t="s">
        <v>235</v>
      </c>
      <c r="E35" s="7"/>
      <c r="F35" s="7" t="s">
        <v>15</v>
      </c>
      <c r="G35" s="7"/>
      <c r="H35" s="7"/>
      <c r="I35" s="7"/>
      <c r="J35" s="7"/>
      <c r="K35" s="7"/>
      <c r="L35" s="7"/>
      <c r="M35" s="7"/>
      <c r="N35" s="7"/>
      <c r="O35" s="7"/>
      <c r="P35" s="7"/>
      <c r="Q35" s="7"/>
      <c r="R35" s="7"/>
      <c r="S35" s="7"/>
      <c r="T35" s="7"/>
      <c r="U35" s="7"/>
      <c r="V35" s="7"/>
      <c r="W35" s="7" t="s">
        <v>236</v>
      </c>
      <c r="X35" s="7" t="s">
        <v>17</v>
      </c>
      <c r="Y35" s="7" t="s">
        <v>237</v>
      </c>
      <c r="Z35" s="7" t="s">
        <v>238</v>
      </c>
      <c r="AA35" s="7"/>
      <c r="AB35" s="7"/>
      <c r="AC35" s="7"/>
      <c r="AD35" s="7"/>
      <c r="AE35" s="7"/>
      <c r="AF35" s="7"/>
      <c r="AG35" s="7"/>
    </row>
    <row r="36" ht="12.75" customHeight="1">
      <c r="A36" s="4" t="s">
        <v>239</v>
      </c>
      <c r="B36" s="5" t="s">
        <v>240</v>
      </c>
      <c r="C36" s="4"/>
      <c r="D36" s="4" t="s">
        <v>241</v>
      </c>
      <c r="E36" s="4"/>
      <c r="F36" s="4" t="s">
        <v>15</v>
      </c>
      <c r="G36" s="4"/>
      <c r="H36" s="4"/>
      <c r="I36" s="4"/>
      <c r="J36" s="4"/>
      <c r="K36" s="4"/>
      <c r="L36" s="4"/>
      <c r="M36" s="4"/>
      <c r="N36" s="4"/>
      <c r="O36" s="4"/>
      <c r="P36" s="4"/>
      <c r="Q36" s="4"/>
      <c r="R36" s="4"/>
      <c r="S36" s="4"/>
      <c r="T36" s="4"/>
      <c r="U36" s="4"/>
      <c r="V36" s="4"/>
      <c r="W36" s="4" t="s">
        <v>242</v>
      </c>
      <c r="X36" s="4" t="s">
        <v>17</v>
      </c>
      <c r="Y36" s="4" t="s">
        <v>243</v>
      </c>
      <c r="Z36" s="4" t="s">
        <v>244</v>
      </c>
      <c r="AA36" s="4"/>
      <c r="AB36" s="4"/>
      <c r="AC36" s="4"/>
      <c r="AD36" s="4"/>
      <c r="AE36" s="4"/>
      <c r="AF36" s="4"/>
      <c r="AG36" s="4"/>
    </row>
    <row r="37" ht="12.75" customHeight="1">
      <c r="A37" s="4" t="s">
        <v>245</v>
      </c>
      <c r="B37" s="5" t="s">
        <v>246</v>
      </c>
      <c r="C37" s="4"/>
      <c r="D37" s="4" t="s">
        <v>247</v>
      </c>
      <c r="E37" s="4"/>
      <c r="F37" s="4" t="s">
        <v>15</v>
      </c>
      <c r="G37" s="4"/>
      <c r="H37" s="4"/>
      <c r="I37" s="4"/>
      <c r="J37" s="4"/>
      <c r="K37" s="4"/>
      <c r="L37" s="4"/>
      <c r="M37" s="4"/>
      <c r="N37" s="4"/>
      <c r="O37" s="4"/>
      <c r="P37" s="4"/>
      <c r="Q37" s="4"/>
      <c r="R37" s="4"/>
      <c r="S37" s="4"/>
      <c r="T37" s="4"/>
      <c r="U37" s="4"/>
      <c r="V37" s="4"/>
      <c r="W37" s="4" t="s">
        <v>248</v>
      </c>
      <c r="X37" s="4" t="s">
        <v>17</v>
      </c>
      <c r="Y37" s="4" t="s">
        <v>249</v>
      </c>
      <c r="Z37" s="4" t="s">
        <v>250</v>
      </c>
      <c r="AA37" s="4"/>
      <c r="AB37" s="4"/>
      <c r="AC37" s="4"/>
      <c r="AD37" s="4"/>
      <c r="AE37" s="4"/>
      <c r="AF37" s="4"/>
      <c r="AG37" s="4"/>
    </row>
    <row r="38" ht="12.75" customHeight="1">
      <c r="A38" s="9" t="s">
        <v>251</v>
      </c>
      <c r="B38" s="10" t="s">
        <v>252</v>
      </c>
      <c r="C38" s="9"/>
      <c r="D38" s="9" t="s">
        <v>253</v>
      </c>
      <c r="E38" s="9"/>
      <c r="F38" s="9" t="s">
        <v>15</v>
      </c>
      <c r="G38" s="9"/>
      <c r="H38" s="9"/>
      <c r="I38" s="9"/>
      <c r="J38" s="9"/>
      <c r="K38" s="9"/>
      <c r="L38" s="9"/>
      <c r="M38" s="9"/>
      <c r="N38" s="9"/>
      <c r="O38" s="9"/>
      <c r="P38" s="9"/>
      <c r="Q38" s="9"/>
      <c r="R38" s="9"/>
      <c r="S38" s="9"/>
      <c r="T38" s="9"/>
      <c r="U38" s="9"/>
      <c r="V38" s="9"/>
      <c r="W38" s="9" t="s">
        <v>254</v>
      </c>
      <c r="X38" s="9" t="s">
        <v>17</v>
      </c>
      <c r="Y38" s="9" t="s">
        <v>255</v>
      </c>
      <c r="Z38" s="9" t="s">
        <v>256</v>
      </c>
      <c r="AA38" s="9"/>
      <c r="AB38" s="9"/>
      <c r="AC38" s="9"/>
      <c r="AD38" s="9"/>
      <c r="AE38" s="9"/>
      <c r="AF38" s="9"/>
      <c r="AG38" s="9"/>
    </row>
    <row r="39" ht="12.75" customHeight="1">
      <c r="A39" s="4" t="s">
        <v>257</v>
      </c>
      <c r="B39" s="5" t="s">
        <v>258</v>
      </c>
      <c r="C39" s="4"/>
      <c r="D39" s="4" t="s">
        <v>259</v>
      </c>
      <c r="E39" s="4"/>
      <c r="F39" s="4" t="s">
        <v>15</v>
      </c>
      <c r="G39" s="4"/>
      <c r="H39" s="4"/>
      <c r="I39" s="4"/>
      <c r="J39" s="4"/>
      <c r="K39" s="4"/>
      <c r="L39" s="4"/>
      <c r="M39" s="4"/>
      <c r="N39" s="4"/>
      <c r="O39" s="4"/>
      <c r="P39" s="4"/>
      <c r="Q39" s="4"/>
      <c r="R39" s="4"/>
      <c r="S39" s="4"/>
      <c r="T39" s="4"/>
      <c r="U39" s="4"/>
      <c r="V39" s="4"/>
      <c r="W39" s="4" t="s">
        <v>260</v>
      </c>
      <c r="X39" s="4" t="s">
        <v>17</v>
      </c>
      <c r="Y39" s="4"/>
      <c r="Z39" s="4" t="s">
        <v>261</v>
      </c>
      <c r="AA39" s="4"/>
      <c r="AB39" s="4"/>
      <c r="AC39" s="4"/>
      <c r="AD39" s="4"/>
      <c r="AE39" s="4"/>
      <c r="AF39" s="4"/>
      <c r="AG39" s="4"/>
    </row>
    <row r="40" ht="12.75" customHeight="1">
      <c r="A40" s="4" t="s">
        <v>262</v>
      </c>
      <c r="B40" s="5" t="s">
        <v>263</v>
      </c>
      <c r="C40" s="4"/>
      <c r="D40" s="4" t="s">
        <v>264</v>
      </c>
      <c r="E40" s="4"/>
      <c r="F40" s="4" t="s">
        <v>15</v>
      </c>
      <c r="G40" s="4"/>
      <c r="H40" s="4"/>
      <c r="I40" s="4"/>
      <c r="J40" s="4"/>
      <c r="K40" s="4"/>
      <c r="L40" s="4"/>
      <c r="M40" s="4"/>
      <c r="N40" s="4"/>
      <c r="O40" s="4"/>
      <c r="P40" s="4"/>
      <c r="Q40" s="4"/>
      <c r="R40" s="4"/>
      <c r="S40" s="4"/>
      <c r="T40" s="4"/>
      <c r="U40" s="4"/>
      <c r="V40" s="4"/>
      <c r="W40" s="4" t="s">
        <v>265</v>
      </c>
      <c r="X40" s="4" t="s">
        <v>17</v>
      </c>
      <c r="Y40" s="4" t="s">
        <v>266</v>
      </c>
      <c r="Z40" s="4" t="s">
        <v>267</v>
      </c>
      <c r="AA40" s="4"/>
      <c r="AB40" s="4"/>
      <c r="AC40" s="4"/>
      <c r="AD40" s="4"/>
      <c r="AE40" s="4"/>
      <c r="AF40" s="4"/>
      <c r="AG40" s="4"/>
    </row>
    <row r="41" ht="12.75" customHeight="1">
      <c r="A41" s="4" t="s">
        <v>268</v>
      </c>
      <c r="B41" s="5" t="s">
        <v>269</v>
      </c>
      <c r="C41" s="4"/>
      <c r="D41" s="4" t="s">
        <v>270</v>
      </c>
      <c r="E41" s="4"/>
      <c r="F41" s="4" t="s">
        <v>15</v>
      </c>
      <c r="G41" s="4"/>
      <c r="H41" s="4"/>
      <c r="I41" s="4"/>
      <c r="J41" s="4"/>
      <c r="K41" s="4"/>
      <c r="L41" s="4"/>
      <c r="M41" s="4"/>
      <c r="N41" s="4"/>
      <c r="O41" s="4"/>
      <c r="P41" s="4"/>
      <c r="Q41" s="4"/>
      <c r="R41" s="4"/>
      <c r="S41" s="4"/>
      <c r="T41" s="4"/>
      <c r="U41" s="4"/>
      <c r="V41" s="4"/>
      <c r="W41" s="4" t="s">
        <v>271</v>
      </c>
      <c r="X41" s="4" t="s">
        <v>272</v>
      </c>
      <c r="Y41" s="4" t="s">
        <v>273</v>
      </c>
      <c r="Z41" s="4" t="s">
        <v>274</v>
      </c>
      <c r="AA41" s="4"/>
      <c r="AB41" s="4"/>
      <c r="AC41" s="4"/>
      <c r="AD41" s="4"/>
      <c r="AE41" s="4"/>
      <c r="AF41" s="4"/>
      <c r="AG41" s="4"/>
    </row>
    <row r="42" ht="13.5" customHeight="1">
      <c r="A42" s="4" t="s">
        <v>275</v>
      </c>
      <c r="B42" s="5" t="s">
        <v>276</v>
      </c>
      <c r="C42" s="4"/>
      <c r="D42" s="4" t="s">
        <v>277</v>
      </c>
      <c r="E42" s="4"/>
      <c r="F42" s="4" t="s">
        <v>15</v>
      </c>
      <c r="G42" s="4"/>
      <c r="H42" s="4"/>
      <c r="I42" s="4"/>
      <c r="J42" s="4"/>
      <c r="K42" s="4"/>
      <c r="L42" s="4"/>
      <c r="M42" s="4"/>
      <c r="N42" s="4"/>
      <c r="O42" s="4"/>
      <c r="P42" s="4"/>
      <c r="Q42" s="4"/>
      <c r="R42" s="4"/>
      <c r="S42" s="4"/>
      <c r="T42" s="4"/>
      <c r="U42" s="4"/>
      <c r="V42" s="4"/>
      <c r="W42" s="4" t="s">
        <v>278</v>
      </c>
      <c r="X42" s="4" t="s">
        <v>272</v>
      </c>
      <c r="Y42" s="4" t="s">
        <v>279</v>
      </c>
      <c r="Z42" s="4" t="s">
        <v>280</v>
      </c>
      <c r="AA42" s="4"/>
      <c r="AB42" s="4"/>
      <c r="AC42" s="4"/>
      <c r="AD42" s="4"/>
      <c r="AE42" s="4"/>
      <c r="AF42" s="4"/>
      <c r="AG42" s="4"/>
    </row>
    <row r="43" ht="13.5" customHeight="1">
      <c r="A43" s="4" t="s">
        <v>281</v>
      </c>
      <c r="B43" s="5" t="s">
        <v>282</v>
      </c>
      <c r="C43" s="4"/>
      <c r="D43" s="4" t="s">
        <v>283</v>
      </c>
      <c r="E43" s="4"/>
      <c r="F43" s="4" t="s">
        <v>15</v>
      </c>
      <c r="G43" s="4"/>
      <c r="H43" s="4"/>
      <c r="I43" s="4"/>
      <c r="J43" s="4"/>
      <c r="K43" s="4"/>
      <c r="L43" s="4"/>
      <c r="M43" s="4"/>
      <c r="N43" s="4"/>
      <c r="O43" s="4"/>
      <c r="P43" s="4"/>
      <c r="Q43" s="4"/>
      <c r="R43" s="4"/>
      <c r="S43" s="4"/>
      <c r="T43" s="4"/>
      <c r="U43" s="4"/>
      <c r="V43" s="4"/>
      <c r="W43" s="4" t="s">
        <v>284</v>
      </c>
      <c r="X43" s="4" t="s">
        <v>17</v>
      </c>
      <c r="Y43" s="4" t="s">
        <v>285</v>
      </c>
      <c r="Z43" s="4" t="s">
        <v>286</v>
      </c>
      <c r="AA43" s="4"/>
      <c r="AB43" s="4"/>
      <c r="AC43" s="4"/>
      <c r="AD43" s="4"/>
      <c r="AE43" s="4"/>
      <c r="AF43" s="4"/>
      <c r="AG43" s="4"/>
    </row>
    <row r="44" ht="12.75" customHeight="1">
      <c r="A44" s="4" t="s">
        <v>287</v>
      </c>
      <c r="B44" s="5" t="s">
        <v>288</v>
      </c>
      <c r="C44" s="4"/>
      <c r="D44" s="4" t="s">
        <v>289</v>
      </c>
      <c r="E44" s="4"/>
      <c r="F44" s="4" t="s">
        <v>15</v>
      </c>
      <c r="G44" s="4"/>
      <c r="H44" s="4"/>
      <c r="I44" s="4"/>
      <c r="J44" s="4"/>
      <c r="K44" s="4"/>
      <c r="L44" s="4"/>
      <c r="M44" s="4"/>
      <c r="N44" s="4"/>
      <c r="O44" s="4"/>
      <c r="P44" s="4"/>
      <c r="Q44" s="4"/>
      <c r="R44" s="4"/>
      <c r="S44" s="4"/>
      <c r="T44" s="4"/>
      <c r="U44" s="4"/>
      <c r="V44" s="4"/>
      <c r="W44" s="4" t="s">
        <v>290</v>
      </c>
      <c r="X44" s="4" t="s">
        <v>17</v>
      </c>
      <c r="Y44" s="4" t="s">
        <v>291</v>
      </c>
      <c r="Z44" s="4" t="s">
        <v>292</v>
      </c>
      <c r="AA44" s="4"/>
      <c r="AB44" s="4"/>
      <c r="AC44" s="4"/>
      <c r="AD44" s="4"/>
      <c r="AE44" s="4"/>
      <c r="AF44" s="4"/>
      <c r="AG44" s="4"/>
    </row>
    <row r="45" ht="12.75" customHeight="1">
      <c r="A45" s="9" t="s">
        <v>293</v>
      </c>
      <c r="B45" s="10" t="s">
        <v>294</v>
      </c>
      <c r="C45" s="9"/>
      <c r="D45" s="9" t="s">
        <v>295</v>
      </c>
      <c r="E45" s="9"/>
      <c r="F45" s="9" t="s">
        <v>15</v>
      </c>
      <c r="G45" s="9"/>
      <c r="H45" s="9"/>
      <c r="I45" s="9"/>
      <c r="J45" s="9"/>
      <c r="K45" s="9"/>
      <c r="L45" s="9"/>
      <c r="M45" s="9"/>
      <c r="N45" s="9"/>
      <c r="O45" s="9"/>
      <c r="P45" s="9"/>
      <c r="Q45" s="9"/>
      <c r="R45" s="9"/>
      <c r="S45" s="9"/>
      <c r="T45" s="9"/>
      <c r="U45" s="9"/>
      <c r="V45" s="9"/>
      <c r="W45" s="9" t="s">
        <v>296</v>
      </c>
      <c r="X45" s="9" t="s">
        <v>17</v>
      </c>
      <c r="Y45" s="9" t="s">
        <v>297</v>
      </c>
      <c r="Z45" s="9" t="s">
        <v>298</v>
      </c>
      <c r="AA45" s="9"/>
      <c r="AB45" s="9"/>
      <c r="AC45" s="9"/>
      <c r="AD45" s="9"/>
      <c r="AE45" s="9"/>
      <c r="AF45" s="9"/>
      <c r="AG45" s="9"/>
    </row>
    <row r="46" ht="12.75" customHeight="1">
      <c r="A46" s="9" t="s">
        <v>299</v>
      </c>
      <c r="B46" s="10" t="s">
        <v>300</v>
      </c>
      <c r="C46" s="9"/>
      <c r="D46" s="9" t="s">
        <v>301</v>
      </c>
      <c r="E46" s="9"/>
      <c r="F46" s="9" t="s">
        <v>15</v>
      </c>
      <c r="G46" s="9"/>
      <c r="H46" s="9"/>
      <c r="I46" s="9"/>
      <c r="J46" s="9"/>
      <c r="K46" s="9"/>
      <c r="L46" s="9"/>
      <c r="M46" s="9"/>
      <c r="N46" s="9"/>
      <c r="O46" s="9"/>
      <c r="P46" s="9"/>
      <c r="Q46" s="9"/>
      <c r="R46" s="9"/>
      <c r="S46" s="9"/>
      <c r="T46" s="9"/>
      <c r="U46" s="9"/>
      <c r="V46" s="9"/>
      <c r="W46" s="9" t="s">
        <v>302</v>
      </c>
      <c r="X46" s="9" t="s">
        <v>17</v>
      </c>
      <c r="Y46" s="9" t="s">
        <v>303</v>
      </c>
      <c r="Z46" s="9" t="s">
        <v>304</v>
      </c>
      <c r="AA46" s="9"/>
      <c r="AB46" s="9"/>
      <c r="AC46" s="9"/>
      <c r="AD46" s="9"/>
      <c r="AE46" s="9"/>
      <c r="AF46" s="9"/>
      <c r="AG46" s="9"/>
    </row>
    <row r="47" ht="12.75" customHeight="1">
      <c r="A47" s="4" t="s">
        <v>305</v>
      </c>
      <c r="B47" s="5" t="s">
        <v>306</v>
      </c>
      <c r="C47" s="4"/>
      <c r="D47" s="4" t="s">
        <v>307</v>
      </c>
      <c r="E47" s="4"/>
      <c r="F47" s="4" t="s">
        <v>15</v>
      </c>
      <c r="G47" s="4"/>
      <c r="H47" s="4"/>
      <c r="I47" s="4"/>
      <c r="J47" s="4"/>
      <c r="K47" s="4"/>
      <c r="L47" s="4"/>
      <c r="M47" s="4"/>
      <c r="N47" s="4"/>
      <c r="O47" s="4"/>
      <c r="P47" s="4"/>
      <c r="Q47" s="4"/>
      <c r="R47" s="4"/>
      <c r="S47" s="4"/>
      <c r="T47" s="4"/>
      <c r="U47" s="4"/>
      <c r="V47" s="4"/>
      <c r="W47" s="4" t="s">
        <v>308</v>
      </c>
      <c r="X47" s="4" t="s">
        <v>17</v>
      </c>
      <c r="Y47" s="4" t="s">
        <v>309</v>
      </c>
      <c r="Z47" s="4" t="s">
        <v>310</v>
      </c>
      <c r="AA47" s="4"/>
      <c r="AB47" s="4"/>
      <c r="AC47" s="4"/>
      <c r="AD47" s="4"/>
      <c r="AE47" s="4"/>
      <c r="AF47" s="4"/>
      <c r="AG47" s="4"/>
    </row>
    <row r="48" ht="12.75" customHeight="1">
      <c r="A48" s="4" t="s">
        <v>311</v>
      </c>
      <c r="B48" s="5" t="s">
        <v>312</v>
      </c>
      <c r="C48" s="4"/>
      <c r="D48" s="4" t="s">
        <v>313</v>
      </c>
      <c r="E48" s="4"/>
      <c r="F48" s="4" t="s">
        <v>15</v>
      </c>
      <c r="G48" s="4"/>
      <c r="H48" s="4"/>
      <c r="I48" s="4"/>
      <c r="J48" s="4"/>
      <c r="K48" s="4"/>
      <c r="L48" s="4"/>
      <c r="M48" s="4"/>
      <c r="N48" s="4"/>
      <c r="O48" s="4"/>
      <c r="P48" s="4"/>
      <c r="Q48" s="4"/>
      <c r="R48" s="4"/>
      <c r="S48" s="4"/>
      <c r="T48" s="4"/>
      <c r="U48" s="4"/>
      <c r="V48" s="4"/>
      <c r="W48" s="4" t="s">
        <v>314</v>
      </c>
      <c r="X48" s="4" t="s">
        <v>17</v>
      </c>
      <c r="Y48" s="4" t="s">
        <v>315</v>
      </c>
      <c r="Z48" s="4" t="s">
        <v>316</v>
      </c>
      <c r="AA48" s="4"/>
      <c r="AB48" s="4"/>
      <c r="AC48" s="4"/>
      <c r="AD48" s="4"/>
      <c r="AE48" s="4"/>
      <c r="AF48" s="4"/>
      <c r="AG48" s="4"/>
    </row>
    <row r="49" ht="12.75" customHeight="1">
      <c r="A49" s="4" t="s">
        <v>317</v>
      </c>
      <c r="B49" s="5" t="s">
        <v>318</v>
      </c>
      <c r="C49" s="4"/>
      <c r="D49" s="4" t="s">
        <v>319</v>
      </c>
      <c r="E49" s="4"/>
      <c r="F49" s="4" t="s">
        <v>15</v>
      </c>
      <c r="G49" s="4"/>
      <c r="H49" s="4"/>
      <c r="I49" s="4"/>
      <c r="J49" s="4"/>
      <c r="K49" s="4"/>
      <c r="L49" s="4"/>
      <c r="M49" s="4"/>
      <c r="N49" s="4"/>
      <c r="O49" s="4"/>
      <c r="P49" s="4"/>
      <c r="Q49" s="4"/>
      <c r="R49" s="4"/>
      <c r="S49" s="4"/>
      <c r="T49" s="4"/>
      <c r="U49" s="4"/>
      <c r="V49" s="4"/>
      <c r="W49" s="4" t="s">
        <v>320</v>
      </c>
      <c r="X49" s="4" t="s">
        <v>17</v>
      </c>
      <c r="Y49" s="4" t="s">
        <v>321</v>
      </c>
      <c r="Z49" s="4" t="s">
        <v>322</v>
      </c>
      <c r="AA49" s="4"/>
      <c r="AB49" s="4"/>
      <c r="AC49" s="4"/>
      <c r="AD49" s="4"/>
      <c r="AE49" s="4"/>
      <c r="AF49" s="4"/>
      <c r="AG49" s="4"/>
    </row>
    <row r="50" ht="12.75" customHeight="1">
      <c r="A50" s="9" t="s">
        <v>323</v>
      </c>
      <c r="B50" s="10" t="s">
        <v>324</v>
      </c>
      <c r="C50" s="9"/>
      <c r="D50" s="9" t="s">
        <v>325</v>
      </c>
      <c r="E50" s="9"/>
      <c r="F50" s="9" t="s">
        <v>15</v>
      </c>
      <c r="G50" s="9"/>
      <c r="H50" s="9"/>
      <c r="I50" s="9"/>
      <c r="J50" s="9"/>
      <c r="K50" s="9"/>
      <c r="L50" s="9"/>
      <c r="M50" s="9"/>
      <c r="N50" s="9"/>
      <c r="O50" s="9"/>
      <c r="P50" s="9"/>
      <c r="Q50" s="9"/>
      <c r="R50" s="9"/>
      <c r="S50" s="9"/>
      <c r="T50" s="9"/>
      <c r="U50" s="9"/>
      <c r="V50" s="9"/>
      <c r="W50" s="9" t="s">
        <v>326</v>
      </c>
      <c r="X50" s="9" t="s">
        <v>17</v>
      </c>
      <c r="Y50" s="9" t="s">
        <v>327</v>
      </c>
      <c r="Z50" s="9" t="s">
        <v>328</v>
      </c>
      <c r="AA50" s="9"/>
      <c r="AB50" s="9"/>
      <c r="AC50" s="9"/>
      <c r="AD50" s="9"/>
      <c r="AE50" s="9"/>
      <c r="AF50" s="9"/>
      <c r="AG50" s="9"/>
    </row>
    <row r="51" ht="12.75" customHeight="1">
      <c r="A51" s="4" t="s">
        <v>329</v>
      </c>
      <c r="B51" s="5" t="s">
        <v>330</v>
      </c>
      <c r="C51" s="4"/>
      <c r="D51" s="4" t="s">
        <v>331</v>
      </c>
      <c r="E51" s="4"/>
      <c r="F51" s="4" t="s">
        <v>15</v>
      </c>
      <c r="G51" s="4"/>
      <c r="H51" s="4"/>
      <c r="I51" s="4"/>
      <c r="J51" s="4"/>
      <c r="K51" s="4"/>
      <c r="L51" s="4"/>
      <c r="M51" s="4"/>
      <c r="N51" s="4"/>
      <c r="O51" s="4"/>
      <c r="P51" s="4"/>
      <c r="Q51" s="4"/>
      <c r="R51" s="4"/>
      <c r="S51" s="4"/>
      <c r="T51" s="4"/>
      <c r="U51" s="4"/>
      <c r="V51" s="4"/>
      <c r="W51" s="4" t="s">
        <v>332</v>
      </c>
      <c r="X51" s="4" t="s">
        <v>17</v>
      </c>
      <c r="Y51" s="4" t="s">
        <v>333</v>
      </c>
      <c r="Z51" s="4" t="s">
        <v>334</v>
      </c>
      <c r="AA51" s="4"/>
      <c r="AB51" s="4"/>
      <c r="AC51" s="4"/>
      <c r="AD51" s="4"/>
      <c r="AE51" s="4"/>
      <c r="AF51" s="4"/>
      <c r="AG51" s="4"/>
    </row>
    <row r="52" ht="12.75" customHeight="1">
      <c r="A52" s="4" t="s">
        <v>335</v>
      </c>
      <c r="B52" s="5" t="s">
        <v>336</v>
      </c>
      <c r="C52" s="4"/>
      <c r="D52" s="4" t="s">
        <v>337</v>
      </c>
      <c r="E52" s="4"/>
      <c r="F52" s="4" t="s">
        <v>15</v>
      </c>
      <c r="G52" s="4"/>
      <c r="H52" s="4"/>
      <c r="I52" s="4"/>
      <c r="J52" s="4"/>
      <c r="K52" s="4"/>
      <c r="L52" s="4"/>
      <c r="M52" s="4"/>
      <c r="N52" s="4"/>
      <c r="O52" s="4"/>
      <c r="P52" s="4"/>
      <c r="Q52" s="4"/>
      <c r="R52" s="4"/>
      <c r="S52" s="4"/>
      <c r="T52" s="4"/>
      <c r="U52" s="4"/>
      <c r="V52" s="4"/>
      <c r="W52" s="4" t="s">
        <v>338</v>
      </c>
      <c r="X52" s="4" t="s">
        <v>17</v>
      </c>
      <c r="Y52" s="4" t="s">
        <v>339</v>
      </c>
      <c r="Z52" s="4" t="s">
        <v>340</v>
      </c>
      <c r="AA52" s="4"/>
      <c r="AB52" s="4"/>
      <c r="AC52" s="4"/>
      <c r="AD52" s="4"/>
      <c r="AE52" s="4"/>
      <c r="AF52" s="4"/>
      <c r="AG52" s="4"/>
    </row>
    <row r="53" ht="12.75" customHeight="1">
      <c r="A53" s="4" t="s">
        <v>341</v>
      </c>
      <c r="B53" s="5" t="s">
        <v>342</v>
      </c>
      <c r="C53" s="4"/>
      <c r="D53" s="4" t="s">
        <v>343</v>
      </c>
      <c r="E53" s="4"/>
      <c r="F53" s="4" t="s">
        <v>15</v>
      </c>
      <c r="G53" s="4"/>
      <c r="H53" s="4"/>
      <c r="I53" s="4"/>
      <c r="J53" s="4"/>
      <c r="K53" s="4"/>
      <c r="L53" s="4"/>
      <c r="M53" s="4"/>
      <c r="N53" s="4"/>
      <c r="O53" s="4"/>
      <c r="P53" s="4"/>
      <c r="Q53" s="4"/>
      <c r="R53" s="4"/>
      <c r="S53" s="4"/>
      <c r="T53" s="4"/>
      <c r="U53" s="4"/>
      <c r="V53" s="4"/>
      <c r="W53" s="4" t="s">
        <v>344</v>
      </c>
      <c r="X53" s="4" t="s">
        <v>17</v>
      </c>
      <c r="Y53" s="4" t="s">
        <v>345</v>
      </c>
      <c r="Z53" s="4" t="s">
        <v>346</v>
      </c>
      <c r="AA53" s="4"/>
      <c r="AB53" s="4"/>
      <c r="AC53" s="4"/>
      <c r="AD53" s="4"/>
      <c r="AE53" s="4"/>
      <c r="AF53" s="4"/>
      <c r="AG53" s="4"/>
    </row>
    <row r="54" ht="12.75" customHeight="1">
      <c r="A54" s="4" t="s">
        <v>347</v>
      </c>
      <c r="B54" s="5" t="s">
        <v>348</v>
      </c>
      <c r="C54" s="4"/>
      <c r="D54" s="4" t="s">
        <v>349</v>
      </c>
      <c r="E54" s="4"/>
      <c r="F54" s="4" t="s">
        <v>15</v>
      </c>
      <c r="G54" s="4"/>
      <c r="H54" s="4"/>
      <c r="I54" s="4"/>
      <c r="J54" s="4"/>
      <c r="K54" s="4"/>
      <c r="L54" s="4"/>
      <c r="M54" s="4"/>
      <c r="N54" s="4"/>
      <c r="O54" s="4"/>
      <c r="P54" s="4"/>
      <c r="Q54" s="4"/>
      <c r="R54" s="4"/>
      <c r="S54" s="4"/>
      <c r="T54" s="4"/>
      <c r="U54" s="4"/>
      <c r="V54" s="4"/>
      <c r="W54" s="4" t="s">
        <v>350</v>
      </c>
      <c r="X54" s="4" t="s">
        <v>17</v>
      </c>
      <c r="Y54" s="4" t="s">
        <v>351</v>
      </c>
      <c r="Z54" s="4" t="s">
        <v>352</v>
      </c>
      <c r="AA54" s="4"/>
      <c r="AB54" s="4"/>
      <c r="AC54" s="4"/>
      <c r="AD54" s="4"/>
      <c r="AE54" s="4"/>
      <c r="AF54" s="4"/>
      <c r="AG54" s="4"/>
    </row>
    <row r="55" ht="12.75" customHeight="1">
      <c r="A55" s="4" t="s">
        <v>353</v>
      </c>
      <c r="B55" s="5" t="s">
        <v>354</v>
      </c>
      <c r="C55" s="4"/>
      <c r="D55" s="4" t="s">
        <v>355</v>
      </c>
      <c r="E55" s="4"/>
      <c r="F55" s="4" t="s">
        <v>15</v>
      </c>
      <c r="G55" s="4"/>
      <c r="H55" s="4"/>
      <c r="I55" s="4"/>
      <c r="J55" s="4"/>
      <c r="K55" s="4"/>
      <c r="L55" s="4"/>
      <c r="M55" s="4"/>
      <c r="N55" s="4"/>
      <c r="O55" s="4"/>
      <c r="P55" s="4"/>
      <c r="Q55" s="4"/>
      <c r="R55" s="4"/>
      <c r="S55" s="4"/>
      <c r="T55" s="4"/>
      <c r="U55" s="4"/>
      <c r="V55" s="4"/>
      <c r="W55" s="4" t="s">
        <v>356</v>
      </c>
      <c r="X55" s="4" t="s">
        <v>17</v>
      </c>
      <c r="Y55" s="4" t="s">
        <v>357</v>
      </c>
      <c r="Z55" s="4" t="s">
        <v>358</v>
      </c>
      <c r="AA55" s="4"/>
      <c r="AB55" s="4"/>
      <c r="AC55" s="4"/>
      <c r="AD55" s="4"/>
      <c r="AE55" s="4"/>
      <c r="AF55" s="4"/>
      <c r="AG55" s="4"/>
    </row>
    <row r="56" ht="12.75" customHeight="1">
      <c r="A56" s="4" t="s">
        <v>359</v>
      </c>
      <c r="B56" s="5" t="s">
        <v>360</v>
      </c>
      <c r="C56" s="4"/>
      <c r="D56" s="4" t="s">
        <v>361</v>
      </c>
      <c r="E56" s="4"/>
      <c r="F56" s="4" t="s">
        <v>15</v>
      </c>
      <c r="G56" s="4"/>
      <c r="H56" s="4"/>
      <c r="I56" s="4"/>
      <c r="J56" s="4"/>
      <c r="K56" s="4"/>
      <c r="L56" s="4"/>
      <c r="M56" s="4"/>
      <c r="N56" s="4"/>
      <c r="O56" s="4"/>
      <c r="P56" s="4"/>
      <c r="Q56" s="4"/>
      <c r="R56" s="4"/>
      <c r="S56" s="4"/>
      <c r="T56" s="4"/>
      <c r="U56" s="4"/>
      <c r="V56" s="4"/>
      <c r="W56" s="4" t="s">
        <v>362</v>
      </c>
      <c r="X56" s="4" t="s">
        <v>17</v>
      </c>
      <c r="Y56" s="4" t="s">
        <v>363</v>
      </c>
      <c r="Z56" s="4" t="s">
        <v>364</v>
      </c>
      <c r="AA56" s="4"/>
      <c r="AB56" s="4"/>
      <c r="AC56" s="4"/>
      <c r="AD56" s="4"/>
      <c r="AE56" s="4"/>
      <c r="AF56" s="4"/>
      <c r="AG56" s="4"/>
    </row>
    <row r="57" ht="12.75" customHeight="1">
      <c r="A57" s="4" t="s">
        <v>365</v>
      </c>
      <c r="B57" s="5" t="s">
        <v>366</v>
      </c>
      <c r="C57" s="4"/>
      <c r="D57" s="4" t="s">
        <v>367</v>
      </c>
      <c r="E57" s="4"/>
      <c r="F57" s="4" t="s">
        <v>368</v>
      </c>
      <c r="G57" s="4"/>
      <c r="H57" s="4"/>
      <c r="I57" s="4"/>
      <c r="J57" s="4"/>
      <c r="K57" s="4"/>
      <c r="L57" s="4"/>
      <c r="M57" s="4"/>
      <c r="N57" s="4"/>
      <c r="O57" s="4"/>
      <c r="P57" s="4"/>
      <c r="Q57" s="4"/>
      <c r="R57" s="4"/>
      <c r="S57" s="4"/>
      <c r="T57" s="4"/>
      <c r="U57" s="4"/>
      <c r="V57" s="4"/>
      <c r="W57" s="4" t="s">
        <v>369</v>
      </c>
      <c r="X57" s="4" t="s">
        <v>17</v>
      </c>
      <c r="Y57" s="4" t="s">
        <v>370</v>
      </c>
      <c r="Z57" s="4" t="s">
        <v>371</v>
      </c>
      <c r="AA57" s="4"/>
      <c r="AB57" s="4"/>
      <c r="AC57" s="4"/>
      <c r="AD57" s="4"/>
      <c r="AE57" s="4"/>
      <c r="AF57" s="4"/>
      <c r="AG57" s="4"/>
    </row>
    <row r="58" ht="12.75" customHeight="1">
      <c r="A58" s="4" t="s">
        <v>372</v>
      </c>
      <c r="B58" s="5" t="s">
        <v>373</v>
      </c>
      <c r="C58" s="4"/>
      <c r="D58" s="4" t="s">
        <v>374</v>
      </c>
      <c r="E58" s="4"/>
      <c r="F58" s="4" t="s">
        <v>368</v>
      </c>
      <c r="G58" s="4"/>
      <c r="H58" s="4"/>
      <c r="I58" s="4"/>
      <c r="J58" s="4"/>
      <c r="K58" s="4"/>
      <c r="L58" s="4"/>
      <c r="M58" s="4"/>
      <c r="N58" s="4"/>
      <c r="O58" s="4"/>
      <c r="P58" s="4"/>
      <c r="Q58" s="4"/>
      <c r="R58" s="4"/>
      <c r="S58" s="4"/>
      <c r="T58" s="4"/>
      <c r="U58" s="4"/>
      <c r="V58" s="4"/>
      <c r="W58" s="4" t="s">
        <v>375</v>
      </c>
      <c r="X58" s="4" t="s">
        <v>17</v>
      </c>
      <c r="Y58" s="4" t="s">
        <v>376</v>
      </c>
      <c r="Z58" s="4" t="s">
        <v>377</v>
      </c>
      <c r="AA58" s="4"/>
      <c r="AB58" s="4"/>
      <c r="AC58" s="4"/>
      <c r="AD58" s="4"/>
      <c r="AE58" s="4"/>
      <c r="AF58" s="4"/>
      <c r="AG58" s="4"/>
    </row>
    <row r="59" ht="12.75" customHeight="1">
      <c r="A59" s="4" t="s">
        <v>378</v>
      </c>
      <c r="B59" s="5" t="s">
        <v>379</v>
      </c>
      <c r="C59" s="4"/>
      <c r="D59" s="4" t="s">
        <v>380</v>
      </c>
      <c r="E59" s="4"/>
      <c r="F59" s="4" t="s">
        <v>368</v>
      </c>
      <c r="G59" s="4"/>
      <c r="H59" s="4"/>
      <c r="I59" s="4"/>
      <c r="J59" s="4"/>
      <c r="K59" s="4"/>
      <c r="L59" s="4"/>
      <c r="M59" s="4"/>
      <c r="N59" s="4"/>
      <c r="O59" s="4"/>
      <c r="P59" s="4"/>
      <c r="Q59" s="4"/>
      <c r="R59" s="4"/>
      <c r="S59" s="4"/>
      <c r="T59" s="4"/>
      <c r="U59" s="4"/>
      <c r="V59" s="4"/>
      <c r="W59" s="4" t="s">
        <v>381</v>
      </c>
      <c r="X59" s="4" t="s">
        <v>17</v>
      </c>
      <c r="Y59" s="4" t="s">
        <v>382</v>
      </c>
      <c r="Z59" s="4" t="s">
        <v>383</v>
      </c>
      <c r="AA59" s="4"/>
      <c r="AB59" s="4"/>
      <c r="AC59" s="4"/>
      <c r="AD59" s="4"/>
      <c r="AE59" s="4"/>
      <c r="AF59" s="4"/>
      <c r="AG59" s="4"/>
    </row>
    <row r="60" ht="12.75" customHeight="1">
      <c r="A60" s="4" t="s">
        <v>384</v>
      </c>
      <c r="B60" s="5" t="s">
        <v>385</v>
      </c>
      <c r="C60" s="4"/>
      <c r="D60" s="4" t="s">
        <v>386</v>
      </c>
      <c r="E60" s="4"/>
      <c r="F60" s="4" t="s">
        <v>368</v>
      </c>
      <c r="G60" s="4"/>
      <c r="H60" s="4"/>
      <c r="I60" s="4"/>
      <c r="J60" s="4"/>
      <c r="K60" s="4"/>
      <c r="L60" s="4"/>
      <c r="M60" s="4"/>
      <c r="N60" s="4"/>
      <c r="O60" s="4"/>
      <c r="P60" s="4"/>
      <c r="Q60" s="4"/>
      <c r="R60" s="4"/>
      <c r="S60" s="4"/>
      <c r="T60" s="4"/>
      <c r="U60" s="4"/>
      <c r="V60" s="4"/>
      <c r="W60" s="4" t="s">
        <v>387</v>
      </c>
      <c r="X60" s="4" t="s">
        <v>17</v>
      </c>
      <c r="Y60" s="4" t="s">
        <v>388</v>
      </c>
      <c r="Z60" s="4" t="s">
        <v>389</v>
      </c>
      <c r="AA60" s="4"/>
      <c r="AB60" s="4"/>
      <c r="AC60" s="4"/>
      <c r="AD60" s="4"/>
      <c r="AE60" s="4"/>
      <c r="AF60" s="4"/>
      <c r="AG60" s="4"/>
    </row>
    <row r="61" ht="12.75" customHeight="1">
      <c r="A61" s="9" t="s">
        <v>390</v>
      </c>
      <c r="B61" s="10" t="s">
        <v>391</v>
      </c>
      <c r="C61" s="9"/>
      <c r="D61" s="9" t="s">
        <v>392</v>
      </c>
      <c r="E61" s="9"/>
      <c r="F61" s="9" t="s">
        <v>368</v>
      </c>
      <c r="G61" s="9"/>
      <c r="H61" s="9"/>
      <c r="I61" s="9"/>
      <c r="J61" s="9"/>
      <c r="K61" s="9"/>
      <c r="L61" s="9"/>
      <c r="M61" s="9"/>
      <c r="N61" s="9"/>
      <c r="O61" s="9"/>
      <c r="P61" s="9"/>
      <c r="Q61" s="9"/>
      <c r="R61" s="9"/>
      <c r="S61" s="9"/>
      <c r="T61" s="9"/>
      <c r="U61" s="9"/>
      <c r="V61" s="9"/>
      <c r="W61" s="9"/>
      <c r="X61" s="9" t="s">
        <v>17</v>
      </c>
      <c r="Y61" s="9" t="s">
        <v>393</v>
      </c>
      <c r="Z61" s="9" t="s">
        <v>394</v>
      </c>
      <c r="AA61" s="9"/>
      <c r="AB61" s="9"/>
      <c r="AC61" s="9"/>
      <c r="AD61" s="9"/>
      <c r="AE61" s="9"/>
      <c r="AF61" s="9"/>
      <c r="AG61" s="9"/>
    </row>
    <row r="62" ht="12.75" customHeight="1">
      <c r="A62" s="4" t="s">
        <v>395</v>
      </c>
      <c r="B62" s="5" t="s">
        <v>396</v>
      </c>
      <c r="C62" s="4"/>
      <c r="D62" s="4" t="s">
        <v>397</v>
      </c>
      <c r="E62" s="4"/>
      <c r="F62" s="4" t="s">
        <v>368</v>
      </c>
      <c r="G62" s="4"/>
      <c r="H62" s="4"/>
      <c r="I62" s="4"/>
      <c r="J62" s="4"/>
      <c r="K62" s="4"/>
      <c r="L62" s="4"/>
      <c r="M62" s="4"/>
      <c r="N62" s="4"/>
      <c r="O62" s="4"/>
      <c r="P62" s="4"/>
      <c r="Q62" s="4"/>
      <c r="R62" s="4"/>
      <c r="S62" s="4"/>
      <c r="T62" s="4"/>
      <c r="U62" s="4"/>
      <c r="V62" s="4"/>
      <c r="W62" s="4" t="s">
        <v>398</v>
      </c>
      <c r="X62" s="4" t="s">
        <v>399</v>
      </c>
      <c r="Y62" s="4" t="s">
        <v>400</v>
      </c>
      <c r="Z62" s="4" t="s">
        <v>401</v>
      </c>
      <c r="AA62" s="4"/>
      <c r="AB62" s="4"/>
      <c r="AC62" s="4"/>
      <c r="AD62" s="4"/>
      <c r="AE62" s="4"/>
      <c r="AF62" s="4"/>
      <c r="AG62" s="4"/>
    </row>
    <row r="63" ht="12.75" customHeight="1">
      <c r="A63" s="4"/>
      <c r="B63" s="5" t="s">
        <v>402</v>
      </c>
      <c r="C63" s="4"/>
      <c r="D63" s="4" t="s">
        <v>403</v>
      </c>
      <c r="E63" s="4"/>
      <c r="F63" s="4" t="s">
        <v>368</v>
      </c>
      <c r="G63" s="4"/>
      <c r="H63" s="4"/>
      <c r="I63" s="4"/>
      <c r="J63" s="4"/>
      <c r="K63" s="4"/>
      <c r="L63" s="4"/>
      <c r="M63" s="4"/>
      <c r="N63" s="4"/>
      <c r="O63" s="4"/>
      <c r="P63" s="4"/>
      <c r="Q63" s="4"/>
      <c r="R63" s="4"/>
      <c r="S63" s="4"/>
      <c r="T63" s="4"/>
      <c r="U63" s="4"/>
      <c r="V63" s="4"/>
      <c r="W63" s="4" t="s">
        <v>404</v>
      </c>
      <c r="X63" s="4" t="s">
        <v>17</v>
      </c>
      <c r="Y63" s="4" t="s">
        <v>405</v>
      </c>
      <c r="Z63" s="4" t="s">
        <v>406</v>
      </c>
      <c r="AA63" s="4"/>
      <c r="AB63" s="4"/>
      <c r="AC63" s="4"/>
      <c r="AD63" s="4"/>
      <c r="AE63" s="4"/>
      <c r="AF63" s="4"/>
      <c r="AG63" s="4"/>
    </row>
    <row r="64" ht="12.75" customHeight="1">
      <c r="A64" s="4" t="s">
        <v>407</v>
      </c>
      <c r="B64" s="5" t="s">
        <v>408</v>
      </c>
      <c r="C64" s="4"/>
      <c r="D64" s="4" t="s">
        <v>409</v>
      </c>
      <c r="E64" s="4"/>
      <c r="F64" s="4" t="s">
        <v>368</v>
      </c>
      <c r="G64" s="4"/>
      <c r="H64" s="4"/>
      <c r="I64" s="4"/>
      <c r="J64" s="4"/>
      <c r="K64" s="4"/>
      <c r="L64" s="4"/>
      <c r="M64" s="4"/>
      <c r="N64" s="4"/>
      <c r="O64" s="4"/>
      <c r="P64" s="4"/>
      <c r="Q64" s="4"/>
      <c r="R64" s="4"/>
      <c r="S64" s="4"/>
      <c r="T64" s="4"/>
      <c r="U64" s="4"/>
      <c r="V64" s="4"/>
      <c r="W64" s="4" t="s">
        <v>410</v>
      </c>
      <c r="X64" s="4" t="s">
        <v>17</v>
      </c>
      <c r="Y64" s="4" t="s">
        <v>411</v>
      </c>
      <c r="Z64" s="4" t="s">
        <v>412</v>
      </c>
      <c r="AA64" s="4"/>
      <c r="AB64" s="4"/>
      <c r="AC64" s="4"/>
      <c r="AD64" s="4"/>
      <c r="AE64" s="4"/>
      <c r="AF64" s="4"/>
      <c r="AG64" s="4"/>
    </row>
    <row r="65" ht="12.75" customHeight="1">
      <c r="A65" s="4" t="s">
        <v>413</v>
      </c>
      <c r="B65" s="5" t="s">
        <v>414</v>
      </c>
      <c r="C65" s="4"/>
      <c r="D65" s="4" t="s">
        <v>415</v>
      </c>
      <c r="E65" s="4"/>
      <c r="F65" s="4" t="s">
        <v>368</v>
      </c>
      <c r="G65" s="4"/>
      <c r="H65" s="4"/>
      <c r="I65" s="4"/>
      <c r="J65" s="4"/>
      <c r="K65" s="4"/>
      <c r="L65" s="4"/>
      <c r="M65" s="4"/>
      <c r="N65" s="4"/>
      <c r="O65" s="4"/>
      <c r="P65" s="4"/>
      <c r="Q65" s="4"/>
      <c r="R65" s="4"/>
      <c r="S65" s="4"/>
      <c r="T65" s="4"/>
      <c r="U65" s="4"/>
      <c r="V65" s="4"/>
      <c r="W65" s="4" t="s">
        <v>416</v>
      </c>
      <c r="X65" s="4" t="s">
        <v>17</v>
      </c>
      <c r="Y65" s="4" t="s">
        <v>417</v>
      </c>
      <c r="Z65" s="4" t="s">
        <v>418</v>
      </c>
      <c r="AA65" s="4"/>
      <c r="AB65" s="4"/>
      <c r="AC65" s="4"/>
      <c r="AD65" s="4"/>
      <c r="AE65" s="4"/>
      <c r="AF65" s="4"/>
      <c r="AG65" s="4"/>
    </row>
    <row r="66" ht="12.75" customHeight="1">
      <c r="A66" s="4" t="s">
        <v>419</v>
      </c>
      <c r="B66" s="5" t="s">
        <v>420</v>
      </c>
      <c r="C66" s="4"/>
      <c r="D66" s="4" t="s">
        <v>421</v>
      </c>
      <c r="E66" s="4"/>
      <c r="F66" s="4" t="s">
        <v>368</v>
      </c>
      <c r="G66" s="4"/>
      <c r="H66" s="4"/>
      <c r="I66" s="4"/>
      <c r="J66" s="4"/>
      <c r="K66" s="4"/>
      <c r="L66" s="4"/>
      <c r="M66" s="4"/>
      <c r="N66" s="4"/>
      <c r="O66" s="4"/>
      <c r="P66" s="4"/>
      <c r="Q66" s="4"/>
      <c r="R66" s="4"/>
      <c r="S66" s="4"/>
      <c r="T66" s="4"/>
      <c r="U66" s="4"/>
      <c r="V66" s="4"/>
      <c r="W66" s="4"/>
      <c r="X66" s="4" t="s">
        <v>17</v>
      </c>
      <c r="Y66" s="4" t="s">
        <v>422</v>
      </c>
      <c r="Z66" s="4" t="s">
        <v>423</v>
      </c>
      <c r="AA66" s="4"/>
      <c r="AB66" s="4"/>
      <c r="AC66" s="4"/>
      <c r="AD66" s="4"/>
      <c r="AE66" s="4"/>
      <c r="AF66" s="4"/>
      <c r="AG66" s="4"/>
    </row>
    <row r="67" ht="12.75" customHeight="1">
      <c r="A67" s="4" t="s">
        <v>424</v>
      </c>
      <c r="B67" s="5" t="s">
        <v>425</v>
      </c>
      <c r="C67" s="4"/>
      <c r="D67" s="4" t="s">
        <v>426</v>
      </c>
      <c r="E67" s="4"/>
      <c r="F67" s="4" t="s">
        <v>368</v>
      </c>
      <c r="G67" s="4"/>
      <c r="H67" s="4"/>
      <c r="I67" s="4"/>
      <c r="J67" s="4"/>
      <c r="K67" s="4"/>
      <c r="L67" s="4"/>
      <c r="M67" s="4"/>
      <c r="N67" s="4"/>
      <c r="O67" s="4" t="s">
        <v>427</v>
      </c>
      <c r="P67" s="4"/>
      <c r="Q67" s="4"/>
      <c r="R67" s="4"/>
      <c r="S67" s="4"/>
      <c r="T67" s="4"/>
      <c r="U67" s="4"/>
      <c r="V67" s="4"/>
      <c r="W67" s="4" t="s">
        <v>428</v>
      </c>
      <c r="X67" s="4" t="s">
        <v>17</v>
      </c>
      <c r="Y67" s="4" t="s">
        <v>429</v>
      </c>
      <c r="Z67" s="4" t="s">
        <v>430</v>
      </c>
      <c r="AA67" s="4"/>
      <c r="AB67" s="4"/>
      <c r="AC67" s="4"/>
      <c r="AD67" s="4"/>
      <c r="AE67" s="4"/>
      <c r="AF67" s="4"/>
      <c r="AG67" s="4"/>
    </row>
    <row r="68" ht="12.75" customHeight="1">
      <c r="A68" s="4" t="s">
        <v>431</v>
      </c>
      <c r="B68" s="5" t="s">
        <v>432</v>
      </c>
      <c r="C68" s="4"/>
      <c r="D68" s="4" t="s">
        <v>433</v>
      </c>
      <c r="E68" s="4"/>
      <c r="F68" s="4" t="s">
        <v>368</v>
      </c>
      <c r="G68" s="4"/>
      <c r="H68" s="4"/>
      <c r="I68" s="4"/>
      <c r="J68" s="4"/>
      <c r="K68" s="4"/>
      <c r="L68" s="4"/>
      <c r="M68" s="4"/>
      <c r="N68" s="4"/>
      <c r="O68" s="4"/>
      <c r="P68" s="4"/>
      <c r="Q68" s="4"/>
      <c r="R68" s="4"/>
      <c r="S68" s="4"/>
      <c r="T68" s="4"/>
      <c r="U68" s="4"/>
      <c r="V68" s="4"/>
      <c r="W68" s="4" t="s">
        <v>434</v>
      </c>
      <c r="X68" s="4" t="s">
        <v>17</v>
      </c>
      <c r="Y68" s="4" t="s">
        <v>435</v>
      </c>
      <c r="Z68" s="4" t="s">
        <v>436</v>
      </c>
      <c r="AA68" s="4"/>
      <c r="AB68" s="4"/>
      <c r="AC68" s="4"/>
      <c r="AD68" s="4"/>
      <c r="AE68" s="4"/>
      <c r="AF68" s="4"/>
      <c r="AG68" s="4"/>
    </row>
    <row r="69" ht="12.75" customHeight="1">
      <c r="A69" s="4" t="s">
        <v>437</v>
      </c>
      <c r="B69" s="5" t="s">
        <v>438</v>
      </c>
      <c r="C69" s="4"/>
      <c r="D69" s="4" t="s">
        <v>439</v>
      </c>
      <c r="E69" s="4"/>
      <c r="F69" s="4" t="s">
        <v>368</v>
      </c>
      <c r="G69" s="4"/>
      <c r="H69" s="4"/>
      <c r="I69" s="4"/>
      <c r="J69" s="4"/>
      <c r="K69" s="4"/>
      <c r="L69" s="4"/>
      <c r="M69" s="4"/>
      <c r="N69" s="4"/>
      <c r="O69" s="4"/>
      <c r="P69" s="4"/>
      <c r="Q69" s="4"/>
      <c r="R69" s="4"/>
      <c r="S69" s="4"/>
      <c r="T69" s="4"/>
      <c r="U69" s="4"/>
      <c r="V69" s="4"/>
      <c r="W69" s="4" t="s">
        <v>440</v>
      </c>
      <c r="X69" s="4" t="s">
        <v>17</v>
      </c>
      <c r="Y69" s="4" t="s">
        <v>441</v>
      </c>
      <c r="Z69" s="4" t="s">
        <v>442</v>
      </c>
      <c r="AA69" s="4"/>
      <c r="AB69" s="4"/>
      <c r="AC69" s="4"/>
      <c r="AD69" s="4"/>
      <c r="AE69" s="4"/>
      <c r="AF69" s="4"/>
      <c r="AG69" s="4"/>
    </row>
    <row r="70" ht="12.75" customHeight="1">
      <c r="A70" s="4" t="s">
        <v>443</v>
      </c>
      <c r="B70" s="5" t="s">
        <v>444</v>
      </c>
      <c r="C70" s="4"/>
      <c r="D70" s="4" t="s">
        <v>445</v>
      </c>
      <c r="E70" s="4"/>
      <c r="F70" s="4" t="s">
        <v>368</v>
      </c>
      <c r="G70" s="4"/>
      <c r="H70" s="4"/>
      <c r="I70" s="4"/>
      <c r="J70" s="4"/>
      <c r="K70" s="4"/>
      <c r="L70" s="4"/>
      <c r="M70" s="4"/>
      <c r="N70" s="4"/>
      <c r="O70" s="4"/>
      <c r="P70" s="4"/>
      <c r="Q70" s="4"/>
      <c r="R70" s="4"/>
      <c r="S70" s="4"/>
      <c r="T70" s="4"/>
      <c r="U70" s="4"/>
      <c r="V70" s="4"/>
      <c r="W70" s="4" t="s">
        <v>446</v>
      </c>
      <c r="X70" s="4" t="s">
        <v>17</v>
      </c>
      <c r="Y70" s="4" t="s">
        <v>447</v>
      </c>
      <c r="Z70" s="4" t="s">
        <v>448</v>
      </c>
      <c r="AA70" s="4"/>
      <c r="AB70" s="4"/>
      <c r="AC70" s="4"/>
      <c r="AD70" s="4"/>
      <c r="AE70" s="4"/>
      <c r="AF70" s="4"/>
      <c r="AG70" s="4"/>
    </row>
    <row r="71" ht="12.75" customHeight="1">
      <c r="A71" s="4" t="s">
        <v>449</v>
      </c>
      <c r="B71" s="5" t="s">
        <v>450</v>
      </c>
      <c r="C71" s="4"/>
      <c r="D71" s="4" t="s">
        <v>451</v>
      </c>
      <c r="E71" s="4"/>
      <c r="F71" s="4" t="s">
        <v>368</v>
      </c>
      <c r="G71" s="4"/>
      <c r="H71" s="4"/>
      <c r="I71" s="4"/>
      <c r="J71" s="4"/>
      <c r="K71" s="4"/>
      <c r="L71" s="4"/>
      <c r="M71" s="4"/>
      <c r="N71" s="4"/>
      <c r="O71" s="4"/>
      <c r="P71" s="4"/>
      <c r="Q71" s="4"/>
      <c r="R71" s="4"/>
      <c r="S71" s="4"/>
      <c r="T71" s="4"/>
      <c r="U71" s="4"/>
      <c r="V71" s="4"/>
      <c r="W71" s="4"/>
      <c r="X71" s="4" t="s">
        <v>17</v>
      </c>
      <c r="Y71" s="4"/>
      <c r="Z71" s="4" t="s">
        <v>452</v>
      </c>
      <c r="AA71" s="4"/>
      <c r="AB71" s="4"/>
      <c r="AC71" s="4"/>
      <c r="AD71" s="4"/>
      <c r="AE71" s="4"/>
      <c r="AF71" s="4"/>
      <c r="AG71" s="4"/>
    </row>
    <row r="72" ht="12.75" customHeight="1">
      <c r="A72" s="9" t="s">
        <v>453</v>
      </c>
      <c r="B72" s="10" t="s">
        <v>454</v>
      </c>
      <c r="C72" s="9" t="s">
        <v>455</v>
      </c>
      <c r="D72" s="9" t="s">
        <v>456</v>
      </c>
      <c r="E72" s="9" t="s">
        <v>457</v>
      </c>
      <c r="F72" s="9" t="s">
        <v>368</v>
      </c>
      <c r="G72" s="9"/>
      <c r="H72" s="9"/>
      <c r="I72" s="9"/>
      <c r="J72" s="9"/>
      <c r="K72" s="9"/>
      <c r="L72" s="9"/>
      <c r="M72" s="9"/>
      <c r="N72" s="9"/>
      <c r="O72" s="9"/>
      <c r="P72" s="9"/>
      <c r="Q72" s="9"/>
      <c r="R72" s="9"/>
      <c r="S72" s="9"/>
      <c r="T72" s="9"/>
      <c r="U72" s="9"/>
      <c r="V72" s="9"/>
      <c r="W72" s="9" t="s">
        <v>458</v>
      </c>
      <c r="X72" s="9" t="s">
        <v>17</v>
      </c>
      <c r="Y72" s="9" t="s">
        <v>459</v>
      </c>
      <c r="Z72" s="9" t="s">
        <v>460</v>
      </c>
      <c r="AA72" s="9"/>
      <c r="AB72" s="9"/>
      <c r="AC72" s="9"/>
      <c r="AD72" s="9"/>
      <c r="AE72" s="9"/>
      <c r="AF72" s="9"/>
      <c r="AG72" s="9"/>
    </row>
    <row r="73" ht="12.75" customHeight="1">
      <c r="A73" s="9" t="s">
        <v>461</v>
      </c>
      <c r="B73" s="10" t="s">
        <v>462</v>
      </c>
      <c r="C73" s="9" t="s">
        <v>463</v>
      </c>
      <c r="D73" s="9" t="s">
        <v>464</v>
      </c>
      <c r="E73" s="9" t="s">
        <v>465</v>
      </c>
      <c r="F73" s="9" t="s">
        <v>368</v>
      </c>
      <c r="G73" s="9"/>
      <c r="H73" s="9"/>
      <c r="I73" s="9"/>
      <c r="J73" s="9"/>
      <c r="K73" s="9"/>
      <c r="L73" s="9"/>
      <c r="M73" s="9"/>
      <c r="N73" s="9"/>
      <c r="O73" s="9"/>
      <c r="P73" s="9"/>
      <c r="Q73" s="9"/>
      <c r="R73" s="9"/>
      <c r="S73" s="9"/>
      <c r="T73" s="9"/>
      <c r="U73" s="9"/>
      <c r="V73" s="9"/>
      <c r="W73" s="9" t="s">
        <v>466</v>
      </c>
      <c r="X73" s="9" t="s">
        <v>17</v>
      </c>
      <c r="Y73" s="9" t="s">
        <v>467</v>
      </c>
      <c r="Z73" s="9" t="s">
        <v>468</v>
      </c>
      <c r="AA73" s="9"/>
      <c r="AB73" s="9"/>
      <c r="AC73" s="9"/>
      <c r="AD73" s="9"/>
      <c r="AE73" s="9"/>
      <c r="AF73" s="9"/>
      <c r="AG73" s="9"/>
    </row>
    <row r="74" ht="12.75" customHeight="1">
      <c r="A74" s="4" t="s">
        <v>469</v>
      </c>
      <c r="B74" s="5" t="s">
        <v>470</v>
      </c>
      <c r="C74" s="4"/>
      <c r="D74" s="4" t="s">
        <v>471</v>
      </c>
      <c r="E74" s="4"/>
      <c r="F74" s="4" t="s">
        <v>368</v>
      </c>
      <c r="G74" s="4"/>
      <c r="H74" s="4"/>
      <c r="I74" s="4"/>
      <c r="J74" s="4"/>
      <c r="K74" s="4"/>
      <c r="L74" s="4"/>
      <c r="M74" s="4"/>
      <c r="N74" s="4"/>
      <c r="O74" s="4"/>
      <c r="P74" s="4"/>
      <c r="Q74" s="4"/>
      <c r="R74" s="4"/>
      <c r="S74" s="4"/>
      <c r="T74" s="4"/>
      <c r="U74" s="4"/>
      <c r="V74" s="4"/>
      <c r="W74" s="4" t="s">
        <v>472</v>
      </c>
      <c r="X74" s="4" t="s">
        <v>17</v>
      </c>
      <c r="Y74" s="4" t="s">
        <v>473</v>
      </c>
      <c r="Z74" s="4" t="s">
        <v>474</v>
      </c>
      <c r="AA74" s="4"/>
      <c r="AB74" s="4"/>
      <c r="AC74" s="4"/>
      <c r="AD74" s="4"/>
      <c r="AE74" s="4"/>
      <c r="AF74" s="4"/>
      <c r="AG74" s="4"/>
    </row>
    <row r="75" ht="12.75" customHeight="1">
      <c r="A75" s="4" t="s">
        <v>475</v>
      </c>
      <c r="B75" s="5" t="s">
        <v>476</v>
      </c>
      <c r="C75" s="4"/>
      <c r="D75" s="4" t="s">
        <v>477</v>
      </c>
      <c r="E75" s="4"/>
      <c r="F75" s="4" t="s">
        <v>368</v>
      </c>
      <c r="G75" s="4"/>
      <c r="H75" s="4"/>
      <c r="I75" s="4"/>
      <c r="J75" s="4"/>
      <c r="K75" s="4"/>
      <c r="L75" s="4"/>
      <c r="M75" s="4"/>
      <c r="N75" s="4"/>
      <c r="O75" s="4"/>
      <c r="P75" s="4"/>
      <c r="Q75" s="4"/>
      <c r="R75" s="4"/>
      <c r="S75" s="4"/>
      <c r="T75" s="4"/>
      <c r="U75" s="4"/>
      <c r="V75" s="4"/>
      <c r="W75" s="4" t="s">
        <v>478</v>
      </c>
      <c r="X75" s="4" t="s">
        <v>17</v>
      </c>
      <c r="Y75" s="4" t="s">
        <v>479</v>
      </c>
      <c r="Z75" s="4" t="s">
        <v>480</v>
      </c>
      <c r="AA75" s="4"/>
      <c r="AB75" s="4"/>
      <c r="AC75" s="4"/>
      <c r="AD75" s="4"/>
      <c r="AE75" s="4"/>
      <c r="AF75" s="4"/>
      <c r="AG75" s="4"/>
    </row>
    <row r="76" ht="12.75" customHeight="1">
      <c r="A76" s="4" t="s">
        <v>481</v>
      </c>
      <c r="B76" s="5" t="s">
        <v>482</v>
      </c>
      <c r="C76" s="4"/>
      <c r="D76" s="4" t="s">
        <v>483</v>
      </c>
      <c r="E76" s="4"/>
      <c r="F76" s="4" t="s">
        <v>368</v>
      </c>
      <c r="G76" s="4"/>
      <c r="H76" s="4"/>
      <c r="I76" s="4"/>
      <c r="J76" s="4"/>
      <c r="K76" s="4"/>
      <c r="L76" s="4"/>
      <c r="M76" s="4"/>
      <c r="N76" s="4"/>
      <c r="O76" s="4"/>
      <c r="P76" s="4"/>
      <c r="Q76" s="4"/>
      <c r="R76" s="4"/>
      <c r="S76" s="4"/>
      <c r="T76" s="4"/>
      <c r="U76" s="4"/>
      <c r="V76" s="4"/>
      <c r="W76" s="4" t="s">
        <v>484</v>
      </c>
      <c r="X76" s="4" t="s">
        <v>17</v>
      </c>
      <c r="Y76" s="4" t="s">
        <v>485</v>
      </c>
      <c r="Z76" s="4" t="s">
        <v>486</v>
      </c>
      <c r="AA76" s="4"/>
      <c r="AB76" s="4"/>
      <c r="AC76" s="4"/>
      <c r="AD76" s="4"/>
      <c r="AE76" s="4"/>
      <c r="AF76" s="4"/>
      <c r="AG76" s="4"/>
    </row>
    <row r="77" ht="12.75" customHeight="1">
      <c r="A77" s="4" t="s">
        <v>487</v>
      </c>
      <c r="B77" s="5" t="s">
        <v>488</v>
      </c>
      <c r="C77" s="4"/>
      <c r="D77" s="4" t="s">
        <v>489</v>
      </c>
      <c r="E77" s="4"/>
      <c r="F77" s="4" t="s">
        <v>368</v>
      </c>
      <c r="G77" s="4"/>
      <c r="H77" s="4"/>
      <c r="I77" s="4"/>
      <c r="J77" s="4"/>
      <c r="K77" s="4"/>
      <c r="L77" s="4"/>
      <c r="M77" s="4"/>
      <c r="N77" s="4"/>
      <c r="O77" s="4"/>
      <c r="P77" s="4"/>
      <c r="Q77" s="4"/>
      <c r="R77" s="4"/>
      <c r="S77" s="4"/>
      <c r="T77" s="4"/>
      <c r="U77" s="4"/>
      <c r="V77" s="4"/>
      <c r="W77" s="4" t="s">
        <v>490</v>
      </c>
      <c r="X77" s="4" t="s">
        <v>17</v>
      </c>
      <c r="Y77" s="4" t="s">
        <v>491</v>
      </c>
      <c r="Z77" s="4" t="s">
        <v>492</v>
      </c>
      <c r="AA77" s="4"/>
      <c r="AB77" s="4"/>
      <c r="AC77" s="4"/>
      <c r="AD77" s="4"/>
      <c r="AE77" s="4"/>
      <c r="AF77" s="4"/>
      <c r="AG77" s="4"/>
    </row>
    <row r="78" ht="12.75" customHeight="1">
      <c r="A78" s="4" t="s">
        <v>493</v>
      </c>
      <c r="B78" s="5" t="s">
        <v>494</v>
      </c>
      <c r="C78" s="4"/>
      <c r="D78" s="4" t="s">
        <v>495</v>
      </c>
      <c r="E78" s="4"/>
      <c r="F78" s="4" t="s">
        <v>368</v>
      </c>
      <c r="G78" s="4"/>
      <c r="H78" s="4"/>
      <c r="I78" s="4"/>
      <c r="J78" s="4"/>
      <c r="K78" s="4"/>
      <c r="L78" s="4"/>
      <c r="M78" s="4"/>
      <c r="N78" s="4"/>
      <c r="O78" s="4"/>
      <c r="P78" s="4"/>
      <c r="Q78" s="4"/>
      <c r="R78" s="4"/>
      <c r="S78" s="4"/>
      <c r="T78" s="4"/>
      <c r="U78" s="4"/>
      <c r="V78" s="4"/>
      <c r="W78" s="4" t="s">
        <v>496</v>
      </c>
      <c r="X78" s="4" t="s">
        <v>497</v>
      </c>
      <c r="Y78" s="4" t="s">
        <v>498</v>
      </c>
      <c r="Z78" s="4" t="s">
        <v>499</v>
      </c>
      <c r="AA78" s="4"/>
      <c r="AB78" s="4"/>
      <c r="AC78" s="4"/>
      <c r="AD78" s="4"/>
      <c r="AE78" s="4"/>
      <c r="AF78" s="4"/>
      <c r="AG78" s="4"/>
    </row>
    <row r="79" ht="12.75" customHeight="1">
      <c r="A79" s="7" t="s">
        <v>500</v>
      </c>
      <c r="B79" s="8" t="s">
        <v>501</v>
      </c>
      <c r="C79" s="7" t="s">
        <v>502</v>
      </c>
      <c r="D79" s="7" t="s">
        <v>503</v>
      </c>
      <c r="E79" s="7" t="s">
        <v>504</v>
      </c>
      <c r="F79" s="7" t="s">
        <v>368</v>
      </c>
      <c r="G79" s="7"/>
      <c r="H79" s="7"/>
      <c r="I79" s="7"/>
      <c r="J79" s="7"/>
      <c r="K79" s="7"/>
      <c r="L79" s="7"/>
      <c r="M79" s="7"/>
      <c r="N79" s="7"/>
      <c r="O79" s="7"/>
      <c r="P79" s="7"/>
      <c r="Q79" s="7"/>
      <c r="R79" s="7"/>
      <c r="S79" s="7"/>
      <c r="T79" s="7"/>
      <c r="U79" s="7"/>
      <c r="V79" s="7"/>
      <c r="W79" s="7" t="s">
        <v>505</v>
      </c>
      <c r="X79" s="7" t="s">
        <v>17</v>
      </c>
      <c r="Y79" s="7" t="s">
        <v>506</v>
      </c>
      <c r="Z79" s="7" t="s">
        <v>507</v>
      </c>
      <c r="AA79" s="7"/>
      <c r="AB79" s="7"/>
      <c r="AC79" s="7"/>
      <c r="AD79" s="7"/>
      <c r="AE79" s="7"/>
      <c r="AF79" s="7"/>
      <c r="AG79" s="7"/>
    </row>
    <row r="80" ht="12.75" customHeight="1">
      <c r="A80" s="7" t="s">
        <v>508</v>
      </c>
      <c r="B80" s="8" t="s">
        <v>509</v>
      </c>
      <c r="C80" s="7" t="s">
        <v>510</v>
      </c>
      <c r="D80" s="7" t="s">
        <v>511</v>
      </c>
      <c r="E80" s="7" t="s">
        <v>512</v>
      </c>
      <c r="F80" s="7" t="s">
        <v>368</v>
      </c>
      <c r="G80" s="7"/>
      <c r="H80" s="7"/>
      <c r="I80" s="7"/>
      <c r="J80" s="7"/>
      <c r="K80" s="7"/>
      <c r="L80" s="7"/>
      <c r="M80" s="7"/>
      <c r="N80" s="7"/>
      <c r="O80" s="7" t="s">
        <v>513</v>
      </c>
      <c r="P80" s="7"/>
      <c r="Q80" s="7"/>
      <c r="R80" s="7"/>
      <c r="S80" s="7"/>
      <c r="T80" s="7"/>
      <c r="U80" s="7"/>
      <c r="V80" s="7"/>
      <c r="W80" s="7" t="s">
        <v>514</v>
      </c>
      <c r="X80" s="7" t="s">
        <v>17</v>
      </c>
      <c r="Y80" s="7" t="s">
        <v>515</v>
      </c>
      <c r="Z80" s="7" t="s">
        <v>516</v>
      </c>
      <c r="AA80" s="7"/>
      <c r="AB80" s="7"/>
      <c r="AC80" s="7"/>
      <c r="AD80" s="7"/>
      <c r="AE80" s="7"/>
      <c r="AF80" s="7"/>
      <c r="AG80" s="7"/>
    </row>
    <row r="81" ht="12.75" customHeight="1">
      <c r="A81" s="4" t="s">
        <v>517</v>
      </c>
      <c r="B81" s="5" t="s">
        <v>518</v>
      </c>
      <c r="C81" s="4"/>
      <c r="D81" s="4" t="s">
        <v>519</v>
      </c>
      <c r="E81" s="4"/>
      <c r="F81" s="4" t="s">
        <v>368</v>
      </c>
      <c r="G81" s="4"/>
      <c r="H81" s="4"/>
      <c r="I81" s="4"/>
      <c r="J81" s="4"/>
      <c r="K81" s="4"/>
      <c r="L81" s="4"/>
      <c r="M81" s="4"/>
      <c r="N81" s="4"/>
      <c r="O81" s="4"/>
      <c r="P81" s="4"/>
      <c r="Q81" s="4"/>
      <c r="R81" s="4"/>
      <c r="S81" s="4"/>
      <c r="T81" s="4"/>
      <c r="U81" s="4"/>
      <c r="V81" s="4"/>
      <c r="W81" s="4" t="s">
        <v>520</v>
      </c>
      <c r="X81" s="4" t="s">
        <v>17</v>
      </c>
      <c r="Y81" s="4" t="s">
        <v>521</v>
      </c>
      <c r="Z81" s="4" t="s">
        <v>522</v>
      </c>
      <c r="AA81" s="4"/>
      <c r="AB81" s="4"/>
      <c r="AC81" s="4"/>
      <c r="AD81" s="4"/>
      <c r="AE81" s="4"/>
      <c r="AF81" s="4"/>
      <c r="AG81" s="4"/>
    </row>
    <row r="82" ht="12.75" customHeight="1">
      <c r="A82" s="4" t="s">
        <v>523</v>
      </c>
      <c r="B82" s="5" t="s">
        <v>524</v>
      </c>
      <c r="C82" s="4"/>
      <c r="D82" s="4" t="s">
        <v>525</v>
      </c>
      <c r="E82" s="4"/>
      <c r="F82" s="4" t="s">
        <v>368</v>
      </c>
      <c r="G82" s="4"/>
      <c r="H82" s="4"/>
      <c r="I82" s="4"/>
      <c r="J82" s="4"/>
      <c r="K82" s="4"/>
      <c r="L82" s="4"/>
      <c r="M82" s="4"/>
      <c r="N82" s="4"/>
      <c r="O82" s="4"/>
      <c r="P82" s="4"/>
      <c r="Q82" s="4"/>
      <c r="R82" s="4"/>
      <c r="S82" s="4"/>
      <c r="T82" s="4"/>
      <c r="U82" s="4"/>
      <c r="V82" s="4"/>
      <c r="W82" s="4" t="s">
        <v>526</v>
      </c>
      <c r="X82" s="4" t="s">
        <v>17</v>
      </c>
      <c r="Y82" s="4" t="s">
        <v>527</v>
      </c>
      <c r="Z82" s="4" t="s">
        <v>528</v>
      </c>
      <c r="AA82" s="4"/>
      <c r="AB82" s="4"/>
      <c r="AC82" s="4"/>
      <c r="AD82" s="4"/>
      <c r="AE82" s="4"/>
      <c r="AF82" s="4"/>
      <c r="AG82" s="4"/>
    </row>
    <row r="83" ht="12.75" customHeight="1">
      <c r="A83" s="9" t="s">
        <v>529</v>
      </c>
      <c r="B83" s="10" t="s">
        <v>530</v>
      </c>
      <c r="C83" s="9"/>
      <c r="D83" s="9" t="s">
        <v>531</v>
      </c>
      <c r="E83" s="9"/>
      <c r="F83" s="9" t="s">
        <v>368</v>
      </c>
      <c r="G83" s="9"/>
      <c r="H83" s="9"/>
      <c r="I83" s="9"/>
      <c r="J83" s="9"/>
      <c r="K83" s="9"/>
      <c r="L83" s="9"/>
      <c r="M83" s="9"/>
      <c r="N83" s="9"/>
      <c r="O83" s="9"/>
      <c r="P83" s="9"/>
      <c r="Q83" s="9"/>
      <c r="R83" s="9"/>
      <c r="S83" s="9"/>
      <c r="T83" s="9"/>
      <c r="U83" s="9"/>
      <c r="V83" s="9"/>
      <c r="W83" s="9" t="s">
        <v>532</v>
      </c>
      <c r="X83" s="9" t="s">
        <v>17</v>
      </c>
      <c r="Y83" s="9" t="s">
        <v>533</v>
      </c>
      <c r="Z83" s="9" t="s">
        <v>534</v>
      </c>
      <c r="AA83" s="9"/>
      <c r="AB83" s="9"/>
      <c r="AC83" s="9"/>
      <c r="AD83" s="9"/>
      <c r="AE83" s="9"/>
      <c r="AF83" s="9"/>
      <c r="AG83" s="9"/>
    </row>
    <row r="84" ht="12.75" customHeight="1">
      <c r="A84" s="9" t="s">
        <v>535</v>
      </c>
      <c r="B84" s="10" t="s">
        <v>536</v>
      </c>
      <c r="C84" s="9"/>
      <c r="D84" s="9" t="s">
        <v>537</v>
      </c>
      <c r="E84" s="9"/>
      <c r="F84" s="9" t="s">
        <v>368</v>
      </c>
      <c r="G84" s="9"/>
      <c r="H84" s="9"/>
      <c r="I84" s="9"/>
      <c r="J84" s="9"/>
      <c r="K84" s="9"/>
      <c r="L84" s="9"/>
      <c r="M84" s="9"/>
      <c r="N84" s="9"/>
      <c r="O84" s="9"/>
      <c r="P84" s="9"/>
      <c r="Q84" s="9"/>
      <c r="R84" s="9"/>
      <c r="S84" s="9"/>
      <c r="T84" s="9"/>
      <c r="U84" s="9"/>
      <c r="V84" s="9"/>
      <c r="W84" s="9" t="s">
        <v>538</v>
      </c>
      <c r="X84" s="9" t="s">
        <v>17</v>
      </c>
      <c r="Y84" s="9" t="s">
        <v>539</v>
      </c>
      <c r="Z84" s="9" t="s">
        <v>540</v>
      </c>
      <c r="AA84" s="9"/>
      <c r="AB84" s="9"/>
      <c r="AC84" s="9"/>
      <c r="AD84" s="9"/>
      <c r="AE84" s="9"/>
      <c r="AF84" s="9"/>
      <c r="AG84" s="9"/>
    </row>
    <row r="85" ht="12.75" customHeight="1">
      <c r="A85" s="4" t="s">
        <v>541</v>
      </c>
      <c r="B85" s="5" t="s">
        <v>542</v>
      </c>
      <c r="C85" s="4"/>
      <c r="D85" s="4" t="s">
        <v>543</v>
      </c>
      <c r="E85" s="4"/>
      <c r="F85" s="4" t="s">
        <v>368</v>
      </c>
      <c r="G85" s="4"/>
      <c r="H85" s="4"/>
      <c r="I85" s="4"/>
      <c r="J85" s="4"/>
      <c r="K85" s="4"/>
      <c r="L85" s="4"/>
      <c r="M85" s="4"/>
      <c r="N85" s="4"/>
      <c r="O85" s="4"/>
      <c r="P85" s="4"/>
      <c r="Q85" s="4"/>
      <c r="R85" s="4"/>
      <c r="S85" s="4"/>
      <c r="T85" s="4"/>
      <c r="U85" s="4"/>
      <c r="V85" s="4"/>
      <c r="W85" s="4" t="s">
        <v>544</v>
      </c>
      <c r="X85" s="4" t="s">
        <v>272</v>
      </c>
      <c r="Y85" s="4" t="s">
        <v>545</v>
      </c>
      <c r="Z85" s="4" t="s">
        <v>546</v>
      </c>
      <c r="AA85" s="4"/>
      <c r="AB85" s="4"/>
      <c r="AC85" s="4"/>
      <c r="AD85" s="4"/>
      <c r="AE85" s="4"/>
      <c r="AF85" s="4"/>
      <c r="AG85" s="4"/>
    </row>
    <row r="86" ht="12.75" customHeight="1">
      <c r="A86" s="9" t="s">
        <v>547</v>
      </c>
      <c r="B86" s="10" t="s">
        <v>548</v>
      </c>
      <c r="C86" s="9"/>
      <c r="D86" s="9" t="s">
        <v>549</v>
      </c>
      <c r="E86" s="9"/>
      <c r="F86" s="9" t="s">
        <v>368</v>
      </c>
      <c r="G86" s="9"/>
      <c r="H86" s="9"/>
      <c r="I86" s="9"/>
      <c r="J86" s="9"/>
      <c r="K86" s="9"/>
      <c r="L86" s="9"/>
      <c r="M86" s="9"/>
      <c r="N86" s="9"/>
      <c r="O86" s="9"/>
      <c r="P86" s="9"/>
      <c r="Q86" s="9"/>
      <c r="R86" s="9"/>
      <c r="S86" s="9"/>
      <c r="T86" s="9"/>
      <c r="U86" s="9"/>
      <c r="V86" s="9"/>
      <c r="W86" s="9" t="s">
        <v>550</v>
      </c>
      <c r="X86" s="9" t="s">
        <v>17</v>
      </c>
      <c r="Y86" s="9" t="s">
        <v>551</v>
      </c>
      <c r="Z86" s="9" t="s">
        <v>552</v>
      </c>
      <c r="AA86" s="9"/>
      <c r="AB86" s="9"/>
      <c r="AC86" s="9"/>
      <c r="AD86" s="9"/>
      <c r="AE86" s="9"/>
      <c r="AF86" s="9"/>
      <c r="AG86" s="9"/>
    </row>
    <row r="87" ht="12.75" customHeight="1">
      <c r="A87" s="4" t="s">
        <v>553</v>
      </c>
      <c r="B87" s="5" t="s">
        <v>554</v>
      </c>
      <c r="C87" s="4"/>
      <c r="D87" s="4" t="s">
        <v>555</v>
      </c>
      <c r="E87" s="4"/>
      <c r="F87" s="4" t="s">
        <v>368</v>
      </c>
      <c r="G87" s="4"/>
      <c r="H87" s="4"/>
      <c r="I87" s="4"/>
      <c r="J87" s="4"/>
      <c r="K87" s="4"/>
      <c r="L87" s="4"/>
      <c r="M87" s="4"/>
      <c r="N87" s="4"/>
      <c r="O87" s="4"/>
      <c r="P87" s="4"/>
      <c r="Q87" s="4"/>
      <c r="R87" s="4"/>
      <c r="S87" s="4"/>
      <c r="T87" s="4"/>
      <c r="U87" s="4"/>
      <c r="V87" s="4"/>
      <c r="W87" s="4" t="s">
        <v>556</v>
      </c>
      <c r="X87" s="4" t="s">
        <v>17</v>
      </c>
      <c r="Y87" s="4" t="s">
        <v>557</v>
      </c>
      <c r="Z87" s="4" t="s">
        <v>558</v>
      </c>
      <c r="AA87" s="4"/>
      <c r="AB87" s="4"/>
      <c r="AC87" s="4"/>
      <c r="AD87" s="4"/>
      <c r="AE87" s="4"/>
      <c r="AF87" s="4"/>
      <c r="AG87" s="4"/>
    </row>
    <row r="88" ht="12.75" customHeight="1">
      <c r="A88" s="4" t="s">
        <v>559</v>
      </c>
      <c r="B88" s="5" t="s">
        <v>560</v>
      </c>
      <c r="C88" s="4"/>
      <c r="D88" s="4" t="s">
        <v>561</v>
      </c>
      <c r="E88" s="4"/>
      <c r="F88" s="4" t="s">
        <v>368</v>
      </c>
      <c r="G88" s="4"/>
      <c r="H88" s="4"/>
      <c r="I88" s="4"/>
      <c r="J88" s="4"/>
      <c r="K88" s="4"/>
      <c r="L88" s="4"/>
      <c r="M88" s="4"/>
      <c r="N88" s="4"/>
      <c r="O88" s="4"/>
      <c r="P88" s="4"/>
      <c r="Q88" s="4"/>
      <c r="R88" s="4"/>
      <c r="S88" s="4"/>
      <c r="T88" s="4"/>
      <c r="U88" s="4"/>
      <c r="V88" s="4"/>
      <c r="W88" s="4" t="s">
        <v>562</v>
      </c>
      <c r="X88" s="4" t="s">
        <v>17</v>
      </c>
      <c r="Y88" s="4" t="s">
        <v>563</v>
      </c>
      <c r="Z88" s="4" t="s">
        <v>564</v>
      </c>
      <c r="AA88" s="4"/>
      <c r="AB88" s="4"/>
      <c r="AC88" s="4"/>
      <c r="AD88" s="4"/>
      <c r="AE88" s="4"/>
      <c r="AF88" s="4"/>
      <c r="AG88" s="4"/>
    </row>
    <row r="89" ht="12.75" customHeight="1">
      <c r="A89" s="4" t="s">
        <v>565</v>
      </c>
      <c r="B89" s="5" t="s">
        <v>566</v>
      </c>
      <c r="C89" s="4"/>
      <c r="D89" s="4" t="s">
        <v>567</v>
      </c>
      <c r="E89" s="4"/>
      <c r="F89" s="4" t="s">
        <v>368</v>
      </c>
      <c r="G89" s="4"/>
      <c r="H89" s="4"/>
      <c r="I89" s="4"/>
      <c r="J89" s="4"/>
      <c r="K89" s="4"/>
      <c r="L89" s="4"/>
      <c r="M89" s="4"/>
      <c r="N89" s="4"/>
      <c r="O89" s="4"/>
      <c r="P89" s="4"/>
      <c r="Q89" s="4"/>
      <c r="R89" s="4"/>
      <c r="S89" s="4"/>
      <c r="T89" s="4"/>
      <c r="U89" s="4"/>
      <c r="V89" s="4"/>
      <c r="W89" s="4" t="s">
        <v>568</v>
      </c>
      <c r="X89" s="4" t="s">
        <v>17</v>
      </c>
      <c r="Y89" s="4" t="s">
        <v>569</v>
      </c>
      <c r="Z89" s="4" t="s">
        <v>570</v>
      </c>
      <c r="AA89" s="4"/>
      <c r="AB89" s="4"/>
      <c r="AC89" s="4"/>
      <c r="AD89" s="4"/>
      <c r="AE89" s="4"/>
      <c r="AF89" s="4"/>
      <c r="AG89" s="4"/>
    </row>
    <row r="90" ht="12.75" customHeight="1">
      <c r="A90" s="4"/>
      <c r="B90" s="5" t="s">
        <v>571</v>
      </c>
      <c r="C90" s="4"/>
      <c r="D90" s="4" t="s">
        <v>572</v>
      </c>
      <c r="E90" s="4"/>
      <c r="F90" s="4" t="s">
        <v>368</v>
      </c>
      <c r="G90" s="4"/>
      <c r="H90" s="4"/>
      <c r="I90" s="4"/>
      <c r="J90" s="4"/>
      <c r="K90" s="4"/>
      <c r="L90" s="4"/>
      <c r="M90" s="4"/>
      <c r="N90" s="4"/>
      <c r="O90" s="4"/>
      <c r="P90" s="4"/>
      <c r="Q90" s="4"/>
      <c r="R90" s="4"/>
      <c r="S90" s="4"/>
      <c r="T90" s="4"/>
      <c r="U90" s="4"/>
      <c r="V90" s="4"/>
      <c r="W90" s="4" t="s">
        <v>573</v>
      </c>
      <c r="X90" s="4" t="s">
        <v>17</v>
      </c>
      <c r="Y90" s="4" t="s">
        <v>574</v>
      </c>
      <c r="Z90" s="4" t="s">
        <v>575</v>
      </c>
      <c r="AA90" s="4"/>
      <c r="AB90" s="4"/>
      <c r="AC90" s="4"/>
      <c r="AD90" s="4"/>
      <c r="AE90" s="4"/>
      <c r="AF90" s="4"/>
      <c r="AG90" s="4"/>
    </row>
    <row r="91" ht="12.75" customHeight="1">
      <c r="A91" s="7" t="s">
        <v>576</v>
      </c>
      <c r="B91" s="8" t="s">
        <v>577</v>
      </c>
      <c r="C91" s="7" t="s">
        <v>578</v>
      </c>
      <c r="D91" s="7" t="s">
        <v>579</v>
      </c>
      <c r="E91" s="7" t="s">
        <v>580</v>
      </c>
      <c r="F91" s="7" t="s">
        <v>368</v>
      </c>
      <c r="G91" s="7"/>
      <c r="H91" s="7"/>
      <c r="I91" s="7"/>
      <c r="J91" s="7"/>
      <c r="K91" s="7"/>
      <c r="L91" s="7"/>
      <c r="M91" s="7"/>
      <c r="N91" s="7"/>
      <c r="O91" s="7"/>
      <c r="P91" s="7"/>
      <c r="Q91" s="7"/>
      <c r="R91" s="7"/>
      <c r="S91" s="7"/>
      <c r="T91" s="7"/>
      <c r="U91" s="7"/>
      <c r="V91" s="7"/>
      <c r="W91" s="7" t="s">
        <v>581</v>
      </c>
      <c r="X91" s="7" t="s">
        <v>17</v>
      </c>
      <c r="Y91" s="7" t="s">
        <v>582</v>
      </c>
      <c r="Z91" s="7" t="s">
        <v>583</v>
      </c>
      <c r="AA91" s="7"/>
      <c r="AB91" s="7"/>
      <c r="AC91" s="7"/>
      <c r="AD91" s="7"/>
      <c r="AE91" s="7"/>
      <c r="AF91" s="7"/>
      <c r="AG91" s="7"/>
    </row>
    <row r="92" ht="12.75" customHeight="1">
      <c r="A92" s="9" t="s">
        <v>584</v>
      </c>
      <c r="B92" s="10" t="s">
        <v>585</v>
      </c>
      <c r="C92" s="9"/>
      <c r="D92" s="9" t="s">
        <v>586</v>
      </c>
      <c r="E92" s="9"/>
      <c r="F92" s="9" t="s">
        <v>368</v>
      </c>
      <c r="G92" s="9"/>
      <c r="H92" s="9"/>
      <c r="I92" s="9"/>
      <c r="J92" s="9"/>
      <c r="K92" s="9"/>
      <c r="L92" s="9"/>
      <c r="M92" s="9"/>
      <c r="N92" s="9"/>
      <c r="O92" s="9"/>
      <c r="P92" s="9"/>
      <c r="Q92" s="9"/>
      <c r="R92" s="9"/>
      <c r="S92" s="9"/>
      <c r="T92" s="9"/>
      <c r="U92" s="9"/>
      <c r="V92" s="9"/>
      <c r="W92" s="9" t="s">
        <v>587</v>
      </c>
      <c r="X92" s="9" t="s">
        <v>17</v>
      </c>
      <c r="Y92" s="9" t="s">
        <v>588</v>
      </c>
      <c r="Z92" s="9" t="s">
        <v>589</v>
      </c>
      <c r="AA92" s="9"/>
      <c r="AB92" s="9"/>
      <c r="AC92" s="9"/>
      <c r="AD92" s="9"/>
      <c r="AE92" s="9"/>
      <c r="AF92" s="9"/>
      <c r="AG92" s="9"/>
    </row>
    <row r="93" ht="12.75" customHeight="1">
      <c r="A93" s="4" t="s">
        <v>590</v>
      </c>
      <c r="B93" s="5" t="s">
        <v>591</v>
      </c>
      <c r="C93" s="4"/>
      <c r="D93" s="4" t="s">
        <v>592</v>
      </c>
      <c r="E93" s="4"/>
      <c r="F93" s="4" t="s">
        <v>368</v>
      </c>
      <c r="G93" s="4"/>
      <c r="H93" s="4"/>
      <c r="I93" s="4"/>
      <c r="J93" s="4"/>
      <c r="K93" s="4"/>
      <c r="L93" s="4"/>
      <c r="M93" s="4"/>
      <c r="N93" s="4"/>
      <c r="O93" s="4"/>
      <c r="P93" s="4"/>
      <c r="Q93" s="4"/>
      <c r="R93" s="4"/>
      <c r="S93" s="4"/>
      <c r="T93" s="4"/>
      <c r="U93" s="4"/>
      <c r="V93" s="4"/>
      <c r="W93" s="4" t="s">
        <v>593</v>
      </c>
      <c r="X93" s="4" t="s">
        <v>17</v>
      </c>
      <c r="Y93" s="4" t="s">
        <v>594</v>
      </c>
      <c r="Z93" s="4" t="s">
        <v>595</v>
      </c>
      <c r="AA93" s="4"/>
      <c r="AB93" s="4"/>
      <c r="AC93" s="4"/>
      <c r="AD93" s="4"/>
      <c r="AE93" s="4"/>
      <c r="AF93" s="4"/>
      <c r="AG93" s="4"/>
    </row>
    <row r="94" ht="12.75" customHeight="1">
      <c r="A94" s="7" t="s">
        <v>596</v>
      </c>
      <c r="B94" s="8" t="s">
        <v>597</v>
      </c>
      <c r="C94" s="7"/>
      <c r="D94" s="7" t="s">
        <v>598</v>
      </c>
      <c r="E94" s="7"/>
      <c r="F94" s="7" t="s">
        <v>368</v>
      </c>
      <c r="G94" s="7"/>
      <c r="H94" s="7"/>
      <c r="I94" s="7"/>
      <c r="J94" s="7"/>
      <c r="K94" s="7"/>
      <c r="L94" s="7"/>
      <c r="M94" s="7"/>
      <c r="N94" s="7"/>
      <c r="O94" s="7"/>
      <c r="P94" s="7"/>
      <c r="Q94" s="7"/>
      <c r="R94" s="7"/>
      <c r="S94" s="7"/>
      <c r="T94" s="7"/>
      <c r="U94" s="7"/>
      <c r="V94" s="7"/>
      <c r="W94" s="7" t="s">
        <v>599</v>
      </c>
      <c r="X94" s="7" t="s">
        <v>17</v>
      </c>
      <c r="Y94" s="7" t="s">
        <v>600</v>
      </c>
      <c r="Z94" s="7" t="s">
        <v>601</v>
      </c>
      <c r="AA94" s="7"/>
      <c r="AB94" s="7"/>
      <c r="AC94" s="7"/>
      <c r="AD94" s="7"/>
      <c r="AE94" s="7"/>
      <c r="AF94" s="7"/>
      <c r="AG94" s="7"/>
    </row>
    <row r="95" ht="12.75" customHeight="1">
      <c r="A95" s="4" t="s">
        <v>602</v>
      </c>
      <c r="B95" s="5" t="s">
        <v>603</v>
      </c>
      <c r="C95" s="4"/>
      <c r="D95" s="4" t="s">
        <v>604</v>
      </c>
      <c r="E95" s="4"/>
      <c r="F95" s="4" t="s">
        <v>368</v>
      </c>
      <c r="G95" s="4"/>
      <c r="H95" s="4"/>
      <c r="I95" s="4"/>
      <c r="J95" s="4"/>
      <c r="K95" s="4"/>
      <c r="L95" s="4"/>
      <c r="M95" s="4"/>
      <c r="N95" s="4"/>
      <c r="O95" s="4"/>
      <c r="P95" s="4"/>
      <c r="Q95" s="4"/>
      <c r="R95" s="4"/>
      <c r="S95" s="4"/>
      <c r="T95" s="4"/>
      <c r="U95" s="4"/>
      <c r="V95" s="4"/>
      <c r="W95" s="4" t="s">
        <v>605</v>
      </c>
      <c r="X95" s="4" t="s">
        <v>17</v>
      </c>
      <c r="Y95" s="4" t="s">
        <v>606</v>
      </c>
      <c r="Z95" s="4" t="s">
        <v>607</v>
      </c>
      <c r="AA95" s="4"/>
      <c r="AB95" s="4"/>
      <c r="AC95" s="4"/>
      <c r="AD95" s="4"/>
      <c r="AE95" s="4"/>
      <c r="AF95" s="4"/>
      <c r="AG95" s="4"/>
    </row>
    <row r="96" ht="12.75" customHeight="1">
      <c r="A96" s="4" t="s">
        <v>608</v>
      </c>
      <c r="B96" s="5" t="s">
        <v>609</v>
      </c>
      <c r="C96" s="4"/>
      <c r="D96" s="4" t="s">
        <v>610</v>
      </c>
      <c r="E96" s="4"/>
      <c r="F96" s="4" t="s">
        <v>368</v>
      </c>
      <c r="G96" s="4"/>
      <c r="H96" s="4"/>
      <c r="I96" s="4"/>
      <c r="J96" s="4"/>
      <c r="K96" s="4"/>
      <c r="L96" s="4"/>
      <c r="M96" s="4"/>
      <c r="N96" s="4"/>
      <c r="O96" s="4"/>
      <c r="P96" s="4"/>
      <c r="Q96" s="4"/>
      <c r="R96" s="4"/>
      <c r="S96" s="4"/>
      <c r="T96" s="4"/>
      <c r="U96" s="4"/>
      <c r="V96" s="4"/>
      <c r="W96" s="4" t="s">
        <v>611</v>
      </c>
      <c r="X96" s="4" t="s">
        <v>17</v>
      </c>
      <c r="Y96" s="4" t="s">
        <v>612</v>
      </c>
      <c r="Z96" s="4" t="s">
        <v>613</v>
      </c>
      <c r="AA96" s="4"/>
      <c r="AB96" s="4"/>
      <c r="AC96" s="4"/>
      <c r="AD96" s="4"/>
      <c r="AE96" s="4"/>
      <c r="AF96" s="4"/>
      <c r="AG96" s="4"/>
    </row>
    <row r="97" ht="12.75" customHeight="1">
      <c r="A97" s="4" t="s">
        <v>614</v>
      </c>
      <c r="B97" s="5" t="s">
        <v>615</v>
      </c>
      <c r="C97" s="4"/>
      <c r="D97" s="4" t="s">
        <v>616</v>
      </c>
      <c r="E97" s="4"/>
      <c r="F97" s="4" t="s">
        <v>368</v>
      </c>
      <c r="G97" s="4"/>
      <c r="H97" s="4"/>
      <c r="I97" s="4"/>
      <c r="J97" s="4"/>
      <c r="K97" s="4"/>
      <c r="L97" s="4"/>
      <c r="M97" s="4"/>
      <c r="N97" s="4"/>
      <c r="O97" s="4"/>
      <c r="P97" s="4"/>
      <c r="Q97" s="4"/>
      <c r="R97" s="4"/>
      <c r="S97" s="4"/>
      <c r="T97" s="4"/>
      <c r="U97" s="4"/>
      <c r="V97" s="4"/>
      <c r="W97" s="4" t="s">
        <v>617</v>
      </c>
      <c r="X97" s="4" t="s">
        <v>17</v>
      </c>
      <c r="Y97" s="4" t="s">
        <v>618</v>
      </c>
      <c r="Z97" s="4" t="s">
        <v>619</v>
      </c>
      <c r="AA97" s="4"/>
      <c r="AB97" s="4"/>
      <c r="AC97" s="4"/>
      <c r="AD97" s="4"/>
      <c r="AE97" s="4"/>
      <c r="AF97" s="4"/>
      <c r="AG97" s="4"/>
    </row>
    <row r="98" ht="12.75" customHeight="1">
      <c r="A98" s="4" t="s">
        <v>620</v>
      </c>
      <c r="B98" s="5" t="s">
        <v>621</v>
      </c>
      <c r="C98" s="4"/>
      <c r="D98" s="4" t="s">
        <v>622</v>
      </c>
      <c r="E98" s="4"/>
      <c r="F98" s="4" t="s">
        <v>368</v>
      </c>
      <c r="G98" s="4"/>
      <c r="H98" s="4"/>
      <c r="I98" s="4"/>
      <c r="J98" s="4"/>
      <c r="K98" s="4"/>
      <c r="L98" s="4"/>
      <c r="M98" s="4"/>
      <c r="N98" s="4"/>
      <c r="O98" s="4"/>
      <c r="P98" s="4"/>
      <c r="Q98" s="4"/>
      <c r="R98" s="4"/>
      <c r="S98" s="4"/>
      <c r="T98" s="4"/>
      <c r="U98" s="4"/>
      <c r="V98" s="4"/>
      <c r="W98" s="4" t="s">
        <v>623</v>
      </c>
      <c r="X98" s="4" t="s">
        <v>17</v>
      </c>
      <c r="Y98" s="4" t="s">
        <v>624</v>
      </c>
      <c r="Z98" s="4" t="s">
        <v>625</v>
      </c>
      <c r="AA98" s="4"/>
      <c r="AB98" s="4"/>
      <c r="AC98" s="4"/>
      <c r="AD98" s="4"/>
      <c r="AE98" s="4"/>
      <c r="AF98" s="4"/>
      <c r="AG98" s="4"/>
    </row>
    <row r="99" ht="12.75" customHeight="1">
      <c r="A99" s="4" t="s">
        <v>626</v>
      </c>
      <c r="B99" s="5" t="s">
        <v>627</v>
      </c>
      <c r="C99" s="4"/>
      <c r="D99" s="4" t="s">
        <v>628</v>
      </c>
      <c r="E99" s="4"/>
      <c r="F99" s="4" t="s">
        <v>368</v>
      </c>
      <c r="G99" s="4"/>
      <c r="H99" s="4"/>
      <c r="I99" s="4"/>
      <c r="J99" s="4"/>
      <c r="K99" s="4"/>
      <c r="L99" s="4"/>
      <c r="M99" s="4"/>
      <c r="N99" s="4"/>
      <c r="O99" s="4"/>
      <c r="P99" s="4"/>
      <c r="Q99" s="4"/>
      <c r="R99" s="4"/>
      <c r="S99" s="4"/>
      <c r="T99" s="4"/>
      <c r="U99" s="4"/>
      <c r="V99" s="4"/>
      <c r="W99" s="4" t="s">
        <v>629</v>
      </c>
      <c r="X99" s="4" t="s">
        <v>17</v>
      </c>
      <c r="Y99" s="4" t="s">
        <v>630</v>
      </c>
      <c r="Z99" s="4" t="s">
        <v>631</v>
      </c>
      <c r="AA99" s="4"/>
      <c r="AB99" s="4"/>
      <c r="AC99" s="4"/>
      <c r="AD99" s="4"/>
      <c r="AE99" s="4"/>
      <c r="AF99" s="4"/>
      <c r="AG99" s="4"/>
    </row>
    <row r="100" ht="12.75" customHeight="1">
      <c r="A100" s="4" t="s">
        <v>632</v>
      </c>
      <c r="B100" s="5" t="s">
        <v>633</v>
      </c>
      <c r="C100" s="4"/>
      <c r="D100" s="4" t="s">
        <v>634</v>
      </c>
      <c r="E100" s="4"/>
      <c r="F100" s="4" t="s">
        <v>368</v>
      </c>
      <c r="G100" s="4"/>
      <c r="H100" s="4"/>
      <c r="I100" s="4"/>
      <c r="J100" s="4"/>
      <c r="K100" s="4"/>
      <c r="L100" s="4"/>
      <c r="M100" s="4"/>
      <c r="N100" s="4"/>
      <c r="O100" s="4"/>
      <c r="P100" s="4"/>
      <c r="Q100" s="4"/>
      <c r="R100" s="4"/>
      <c r="S100" s="4"/>
      <c r="T100" s="4"/>
      <c r="U100" s="4"/>
      <c r="V100" s="4"/>
      <c r="W100" s="4" t="s">
        <v>635</v>
      </c>
      <c r="X100" s="4" t="s">
        <v>17</v>
      </c>
      <c r="Y100" s="4" t="s">
        <v>636</v>
      </c>
      <c r="Z100" s="4" t="s">
        <v>637</v>
      </c>
      <c r="AA100" s="4"/>
      <c r="AB100" s="4"/>
      <c r="AC100" s="4"/>
      <c r="AD100" s="4"/>
      <c r="AE100" s="4"/>
      <c r="AF100" s="4"/>
      <c r="AG100" s="4"/>
    </row>
    <row r="101" ht="12.75" customHeight="1">
      <c r="A101" s="4" t="s">
        <v>638</v>
      </c>
      <c r="B101" s="5" t="s">
        <v>639</v>
      </c>
      <c r="C101" s="4"/>
      <c r="D101" s="4" t="s">
        <v>640</v>
      </c>
      <c r="E101" s="4"/>
      <c r="F101" s="4" t="s">
        <v>368</v>
      </c>
      <c r="G101" s="4"/>
      <c r="H101" s="4"/>
      <c r="I101" s="4"/>
      <c r="J101" s="4"/>
      <c r="K101" s="4"/>
      <c r="L101" s="4"/>
      <c r="M101" s="4"/>
      <c r="N101" s="4"/>
      <c r="O101" s="4"/>
      <c r="P101" s="4"/>
      <c r="Q101" s="4"/>
      <c r="R101" s="4"/>
      <c r="S101" s="4"/>
      <c r="T101" s="4"/>
      <c r="U101" s="4"/>
      <c r="V101" s="4"/>
      <c r="W101" s="4"/>
      <c r="X101" s="4" t="s">
        <v>17</v>
      </c>
      <c r="Y101" s="4" t="s">
        <v>641</v>
      </c>
      <c r="Z101" s="4" t="s">
        <v>642</v>
      </c>
      <c r="AA101" s="4"/>
      <c r="AB101" s="4"/>
      <c r="AC101" s="4"/>
      <c r="AD101" s="4"/>
      <c r="AE101" s="4"/>
      <c r="AF101" s="4"/>
      <c r="AG101" s="4"/>
    </row>
    <row r="102" ht="12.75" customHeight="1">
      <c r="A102" s="4" t="s">
        <v>643</v>
      </c>
      <c r="B102" s="5" t="s">
        <v>644</v>
      </c>
      <c r="C102" s="4"/>
      <c r="D102" s="4" t="s">
        <v>645</v>
      </c>
      <c r="E102" s="4"/>
      <c r="F102" s="4" t="s">
        <v>368</v>
      </c>
      <c r="G102" s="4"/>
      <c r="H102" s="4"/>
      <c r="I102" s="4"/>
      <c r="J102" s="4"/>
      <c r="K102" s="4"/>
      <c r="L102" s="4"/>
      <c r="M102" s="4"/>
      <c r="N102" s="4"/>
      <c r="O102" s="4"/>
      <c r="P102" s="4"/>
      <c r="Q102" s="4"/>
      <c r="R102" s="4"/>
      <c r="S102" s="4"/>
      <c r="T102" s="4"/>
      <c r="U102" s="4"/>
      <c r="V102" s="4"/>
      <c r="W102" s="4" t="s">
        <v>646</v>
      </c>
      <c r="X102" s="4" t="s">
        <v>17</v>
      </c>
      <c r="Y102" s="4" t="s">
        <v>647</v>
      </c>
      <c r="Z102" s="4" t="s">
        <v>648</v>
      </c>
      <c r="AA102" s="4"/>
      <c r="AB102" s="4"/>
      <c r="AC102" s="4"/>
      <c r="AD102" s="4"/>
      <c r="AE102" s="4"/>
      <c r="AF102" s="4"/>
      <c r="AG102" s="4"/>
    </row>
    <row r="103" ht="12.75" customHeight="1">
      <c r="A103" s="4" t="s">
        <v>649</v>
      </c>
      <c r="B103" s="5" t="s">
        <v>650</v>
      </c>
      <c r="C103" s="4"/>
      <c r="D103" s="4" t="s">
        <v>651</v>
      </c>
      <c r="E103" s="4"/>
      <c r="F103" s="4" t="s">
        <v>368</v>
      </c>
      <c r="G103" s="4"/>
      <c r="H103" s="4"/>
      <c r="I103" s="4"/>
      <c r="J103" s="4"/>
      <c r="K103" s="4"/>
      <c r="L103" s="4"/>
      <c r="M103" s="4"/>
      <c r="N103" s="4"/>
      <c r="O103" s="4"/>
      <c r="P103" s="4"/>
      <c r="Q103" s="4"/>
      <c r="R103" s="4"/>
      <c r="S103" s="4"/>
      <c r="T103" s="4"/>
      <c r="U103" s="4"/>
      <c r="V103" s="4"/>
      <c r="W103" s="4" t="s">
        <v>652</v>
      </c>
      <c r="X103" s="4" t="s">
        <v>653</v>
      </c>
      <c r="Y103" s="4" t="s">
        <v>654</v>
      </c>
      <c r="Z103" s="4" t="s">
        <v>655</v>
      </c>
      <c r="AA103" s="4"/>
      <c r="AB103" s="4"/>
      <c r="AC103" s="4"/>
      <c r="AD103" s="4"/>
      <c r="AE103" s="4"/>
      <c r="AF103" s="4"/>
      <c r="AG103" s="4"/>
    </row>
    <row r="104" ht="12.75" customHeight="1">
      <c r="A104" s="9" t="s">
        <v>656</v>
      </c>
      <c r="B104" s="10" t="s">
        <v>657</v>
      </c>
      <c r="C104" s="9"/>
      <c r="D104" s="9" t="s">
        <v>658</v>
      </c>
      <c r="E104" s="9"/>
      <c r="F104" s="9" t="s">
        <v>368</v>
      </c>
      <c r="G104" s="9"/>
      <c r="H104" s="9"/>
      <c r="I104" s="9"/>
      <c r="J104" s="9"/>
      <c r="K104" s="9"/>
      <c r="L104" s="9"/>
      <c r="M104" s="9"/>
      <c r="N104" s="9"/>
      <c r="O104" s="9"/>
      <c r="P104" s="9"/>
      <c r="Q104" s="9"/>
      <c r="R104" s="9"/>
      <c r="S104" s="9"/>
      <c r="T104" s="9"/>
      <c r="U104" s="9"/>
      <c r="V104" s="9"/>
      <c r="W104" s="9" t="s">
        <v>659</v>
      </c>
      <c r="X104" s="9" t="s">
        <v>17</v>
      </c>
      <c r="Y104" s="9" t="s">
        <v>660</v>
      </c>
      <c r="Z104" s="9" t="s">
        <v>661</v>
      </c>
      <c r="AA104" s="9"/>
      <c r="AB104" s="9"/>
      <c r="AC104" s="9"/>
      <c r="AD104" s="9"/>
      <c r="AE104" s="9"/>
      <c r="AF104" s="9"/>
      <c r="AG104" s="9"/>
    </row>
    <row r="105" ht="12.75" customHeight="1">
      <c r="A105" s="9" t="s">
        <v>662</v>
      </c>
      <c r="B105" s="10" t="s">
        <v>663</v>
      </c>
      <c r="C105" s="9"/>
      <c r="D105" s="9" t="s">
        <v>664</v>
      </c>
      <c r="E105" s="9"/>
      <c r="F105" s="9" t="s">
        <v>368</v>
      </c>
      <c r="G105" s="9"/>
      <c r="H105" s="9"/>
      <c r="I105" s="9"/>
      <c r="J105" s="9"/>
      <c r="K105" s="9"/>
      <c r="L105" s="9"/>
      <c r="M105" s="9"/>
      <c r="N105" s="9"/>
      <c r="O105" s="9"/>
      <c r="P105" s="9"/>
      <c r="Q105" s="9"/>
      <c r="R105" s="9"/>
      <c r="S105" s="9"/>
      <c r="T105" s="9"/>
      <c r="U105" s="9"/>
      <c r="V105" s="9"/>
      <c r="W105" s="9" t="s">
        <v>665</v>
      </c>
      <c r="X105" s="9" t="s">
        <v>17</v>
      </c>
      <c r="Y105" s="9" t="s">
        <v>666</v>
      </c>
      <c r="Z105" s="9" t="s">
        <v>667</v>
      </c>
      <c r="AA105" s="9"/>
      <c r="AB105" s="9"/>
      <c r="AC105" s="9"/>
      <c r="AD105" s="9"/>
      <c r="AE105" s="9"/>
      <c r="AF105" s="9"/>
      <c r="AG105" s="9"/>
    </row>
    <row r="106" ht="12.75" customHeight="1">
      <c r="A106" s="4" t="s">
        <v>668</v>
      </c>
      <c r="B106" s="5" t="s">
        <v>669</v>
      </c>
      <c r="C106" s="4"/>
      <c r="D106" s="4" t="s">
        <v>670</v>
      </c>
      <c r="E106" s="4"/>
      <c r="F106" s="4" t="s">
        <v>368</v>
      </c>
      <c r="G106" s="4"/>
      <c r="H106" s="4"/>
      <c r="I106" s="4"/>
      <c r="J106" s="4"/>
      <c r="K106" s="4"/>
      <c r="L106" s="4"/>
      <c r="M106" s="4"/>
      <c r="N106" s="4"/>
      <c r="O106" s="4"/>
      <c r="P106" s="4"/>
      <c r="Q106" s="4"/>
      <c r="R106" s="4"/>
      <c r="S106" s="4"/>
      <c r="T106" s="4"/>
      <c r="U106" s="4"/>
      <c r="V106" s="4"/>
      <c r="W106" s="4" t="s">
        <v>671</v>
      </c>
      <c r="X106" s="4" t="s">
        <v>17</v>
      </c>
      <c r="Y106" s="4" t="s">
        <v>672</v>
      </c>
      <c r="Z106" s="4" t="s">
        <v>673</v>
      </c>
      <c r="AA106" s="4"/>
      <c r="AB106" s="4"/>
      <c r="AC106" s="4"/>
      <c r="AD106" s="4"/>
      <c r="AE106" s="4"/>
      <c r="AF106" s="4"/>
      <c r="AG106" s="4"/>
    </row>
    <row r="107" ht="12.75" customHeight="1">
      <c r="A107" s="4" t="s">
        <v>674</v>
      </c>
      <c r="B107" s="5" t="s">
        <v>675</v>
      </c>
      <c r="C107" s="4"/>
      <c r="D107" s="4" t="s">
        <v>676</v>
      </c>
      <c r="E107" s="4"/>
      <c r="F107" s="4" t="s">
        <v>368</v>
      </c>
      <c r="G107" s="4"/>
      <c r="H107" s="4"/>
      <c r="I107" s="4"/>
      <c r="J107" s="4"/>
      <c r="K107" s="4"/>
      <c r="L107" s="4"/>
      <c r="M107" s="4"/>
      <c r="N107" s="4"/>
      <c r="O107" s="4"/>
      <c r="P107" s="4"/>
      <c r="Q107" s="4"/>
      <c r="R107" s="4"/>
      <c r="S107" s="4"/>
      <c r="T107" s="4"/>
      <c r="U107" s="4"/>
      <c r="V107" s="4"/>
      <c r="W107" s="4" t="s">
        <v>677</v>
      </c>
      <c r="X107" s="4" t="s">
        <v>17</v>
      </c>
      <c r="Y107" s="4" t="s">
        <v>678</v>
      </c>
      <c r="Z107" s="4" t="s">
        <v>679</v>
      </c>
      <c r="AA107" s="4"/>
      <c r="AB107" s="4"/>
      <c r="AC107" s="4"/>
      <c r="AD107" s="4"/>
      <c r="AE107" s="4"/>
      <c r="AF107" s="4"/>
      <c r="AG107" s="4"/>
    </row>
    <row r="108" ht="12.75" customHeight="1">
      <c r="A108" s="4" t="s">
        <v>680</v>
      </c>
      <c r="B108" s="5" t="s">
        <v>681</v>
      </c>
      <c r="C108" s="4"/>
      <c r="D108" s="4" t="s">
        <v>682</v>
      </c>
      <c r="E108" s="4"/>
      <c r="F108" s="4" t="s">
        <v>368</v>
      </c>
      <c r="G108" s="4"/>
      <c r="H108" s="4"/>
      <c r="I108" s="4"/>
      <c r="J108" s="4"/>
      <c r="K108" s="4"/>
      <c r="L108" s="4"/>
      <c r="M108" s="4"/>
      <c r="N108" s="4"/>
      <c r="O108" s="4"/>
      <c r="P108" s="4"/>
      <c r="Q108" s="4"/>
      <c r="R108" s="4"/>
      <c r="S108" s="4"/>
      <c r="T108" s="4"/>
      <c r="U108" s="4"/>
      <c r="V108" s="4"/>
      <c r="W108" s="4" t="s">
        <v>683</v>
      </c>
      <c r="X108" s="4" t="s">
        <v>17</v>
      </c>
      <c r="Y108" s="4" t="s">
        <v>684</v>
      </c>
      <c r="Z108" s="4" t="s">
        <v>685</v>
      </c>
      <c r="AA108" s="4"/>
      <c r="AB108" s="4"/>
      <c r="AC108" s="4"/>
      <c r="AD108" s="4"/>
      <c r="AE108" s="4"/>
      <c r="AF108" s="4"/>
      <c r="AG108" s="4"/>
    </row>
    <row r="109" ht="12.75" customHeight="1">
      <c r="A109" s="4" t="s">
        <v>686</v>
      </c>
      <c r="B109" s="5" t="s">
        <v>687</v>
      </c>
      <c r="C109" s="4"/>
      <c r="D109" s="4" t="s">
        <v>688</v>
      </c>
      <c r="E109" s="4"/>
      <c r="F109" s="4" t="s">
        <v>368</v>
      </c>
      <c r="G109" s="4"/>
      <c r="H109" s="4"/>
      <c r="I109" s="4"/>
      <c r="J109" s="4"/>
      <c r="K109" s="4"/>
      <c r="L109" s="4"/>
      <c r="M109" s="4"/>
      <c r="N109" s="4"/>
      <c r="O109" s="4"/>
      <c r="P109" s="4"/>
      <c r="Q109" s="4"/>
      <c r="R109" s="4"/>
      <c r="S109" s="4"/>
      <c r="T109" s="4"/>
      <c r="U109" s="4"/>
      <c r="V109" s="4"/>
      <c r="W109" s="4" t="s">
        <v>689</v>
      </c>
      <c r="X109" s="4" t="s">
        <v>17</v>
      </c>
      <c r="Y109" s="4" t="s">
        <v>690</v>
      </c>
      <c r="Z109" s="4" t="s">
        <v>691</v>
      </c>
      <c r="AA109" s="4"/>
      <c r="AB109" s="4"/>
      <c r="AC109" s="4"/>
      <c r="AD109" s="4"/>
      <c r="AE109" s="4"/>
      <c r="AF109" s="4"/>
      <c r="AG109" s="4"/>
    </row>
    <row r="110" ht="12.75" customHeight="1">
      <c r="A110" s="7" t="s">
        <v>692</v>
      </c>
      <c r="B110" s="8" t="s">
        <v>693</v>
      </c>
      <c r="C110" s="7"/>
      <c r="D110" s="7" t="s">
        <v>694</v>
      </c>
      <c r="E110" s="7"/>
      <c r="F110" s="7" t="s">
        <v>368</v>
      </c>
      <c r="G110" s="7"/>
      <c r="H110" s="7"/>
      <c r="I110" s="7"/>
      <c r="J110" s="7"/>
      <c r="K110" s="7"/>
      <c r="L110" s="7"/>
      <c r="M110" s="7"/>
      <c r="N110" s="7"/>
      <c r="O110" s="7"/>
      <c r="P110" s="7"/>
      <c r="Q110" s="7"/>
      <c r="R110" s="7"/>
      <c r="S110" s="7"/>
      <c r="T110" s="7"/>
      <c r="U110" s="7"/>
      <c r="V110" s="7"/>
      <c r="W110" s="7" t="s">
        <v>695</v>
      </c>
      <c r="X110" s="7" t="s">
        <v>17</v>
      </c>
      <c r="Y110" s="7" t="s">
        <v>696</v>
      </c>
      <c r="Z110" s="7" t="s">
        <v>697</v>
      </c>
      <c r="AA110" s="7"/>
      <c r="AB110" s="7"/>
      <c r="AC110" s="7"/>
      <c r="AD110" s="7"/>
      <c r="AE110" s="7"/>
      <c r="AF110" s="7"/>
      <c r="AG110" s="7"/>
    </row>
    <row r="111" ht="12.75" customHeight="1">
      <c r="A111" s="4" t="s">
        <v>698</v>
      </c>
      <c r="B111" s="5" t="s">
        <v>699</v>
      </c>
      <c r="C111" s="4"/>
      <c r="D111" s="4" t="s">
        <v>700</v>
      </c>
      <c r="E111" s="4"/>
      <c r="F111" s="4" t="s">
        <v>368</v>
      </c>
      <c r="G111" s="4"/>
      <c r="H111" s="4"/>
      <c r="I111" s="4"/>
      <c r="J111" s="4"/>
      <c r="K111" s="4"/>
      <c r="L111" s="4"/>
      <c r="M111" s="4"/>
      <c r="N111" s="4"/>
      <c r="O111" s="4"/>
      <c r="P111" s="4"/>
      <c r="Q111" s="4"/>
      <c r="R111" s="4"/>
      <c r="S111" s="4"/>
      <c r="T111" s="4"/>
      <c r="U111" s="4"/>
      <c r="V111" s="4"/>
      <c r="W111" s="4" t="s">
        <v>701</v>
      </c>
      <c r="X111" s="4" t="s">
        <v>17</v>
      </c>
      <c r="Y111" s="4" t="s">
        <v>702</v>
      </c>
      <c r="Z111" s="4" t="s">
        <v>703</v>
      </c>
      <c r="AA111" s="4"/>
      <c r="AB111" s="4"/>
      <c r="AC111" s="4"/>
      <c r="AD111" s="4"/>
      <c r="AE111" s="4"/>
      <c r="AF111" s="4"/>
      <c r="AG111" s="4"/>
    </row>
    <row r="112" ht="12.75" customHeight="1">
      <c r="A112" s="4" t="s">
        <v>704</v>
      </c>
      <c r="B112" s="5" t="s">
        <v>705</v>
      </c>
      <c r="C112" s="4"/>
      <c r="D112" s="4" t="s">
        <v>706</v>
      </c>
      <c r="E112" s="4"/>
      <c r="F112" s="4" t="s">
        <v>368</v>
      </c>
      <c r="G112" s="4"/>
      <c r="H112" s="4"/>
      <c r="I112" s="4"/>
      <c r="J112" s="4"/>
      <c r="K112" s="4"/>
      <c r="L112" s="4"/>
      <c r="M112" s="4"/>
      <c r="N112" s="4"/>
      <c r="O112" s="4"/>
      <c r="P112" s="4"/>
      <c r="Q112" s="4"/>
      <c r="R112" s="4"/>
      <c r="S112" s="4"/>
      <c r="T112" s="4"/>
      <c r="U112" s="4"/>
      <c r="V112" s="4"/>
      <c r="W112" s="4" t="s">
        <v>707</v>
      </c>
      <c r="X112" s="4" t="s">
        <v>17</v>
      </c>
      <c r="Y112" s="4" t="s">
        <v>708</v>
      </c>
      <c r="Z112" s="4" t="s">
        <v>709</v>
      </c>
      <c r="AA112" s="4"/>
      <c r="AB112" s="4"/>
      <c r="AC112" s="4"/>
      <c r="AD112" s="4"/>
      <c r="AE112" s="4"/>
      <c r="AF112" s="4"/>
      <c r="AG112" s="4"/>
    </row>
    <row r="113" ht="12.75" customHeight="1">
      <c r="A113" s="9" t="s">
        <v>710</v>
      </c>
      <c r="B113" s="10" t="s">
        <v>711</v>
      </c>
      <c r="C113" s="9"/>
      <c r="D113" s="9" t="s">
        <v>712</v>
      </c>
      <c r="E113" s="9"/>
      <c r="F113" s="9" t="s">
        <v>368</v>
      </c>
      <c r="G113" s="9"/>
      <c r="H113" s="9"/>
      <c r="I113" s="9"/>
      <c r="J113" s="9"/>
      <c r="K113" s="9"/>
      <c r="L113" s="9"/>
      <c r="M113" s="9"/>
      <c r="N113" s="9"/>
      <c r="O113" s="9"/>
      <c r="P113" s="9"/>
      <c r="Q113" s="9"/>
      <c r="R113" s="9"/>
      <c r="S113" s="9"/>
      <c r="T113" s="9"/>
      <c r="U113" s="9"/>
      <c r="V113" s="9"/>
      <c r="W113" s="9" t="s">
        <v>713</v>
      </c>
      <c r="X113" s="9" t="s">
        <v>17</v>
      </c>
      <c r="Y113" s="9" t="s">
        <v>714</v>
      </c>
      <c r="Z113" s="9" t="s">
        <v>715</v>
      </c>
      <c r="AA113" s="9"/>
      <c r="AB113" s="9"/>
      <c r="AC113" s="9"/>
      <c r="AD113" s="9"/>
      <c r="AE113" s="9"/>
      <c r="AF113" s="9"/>
      <c r="AG113" s="9"/>
    </row>
    <row r="114" ht="12.75" customHeight="1">
      <c r="A114" s="4" t="s">
        <v>716</v>
      </c>
      <c r="B114" s="5" t="s">
        <v>717</v>
      </c>
      <c r="C114" s="4"/>
      <c r="D114" s="4" t="s">
        <v>718</v>
      </c>
      <c r="E114" s="4"/>
      <c r="F114" s="4" t="s">
        <v>368</v>
      </c>
      <c r="G114" s="4"/>
      <c r="H114" s="4"/>
      <c r="I114" s="4"/>
      <c r="J114" s="4"/>
      <c r="K114" s="4"/>
      <c r="L114" s="4"/>
      <c r="M114" s="4"/>
      <c r="N114" s="4"/>
      <c r="O114" s="4"/>
      <c r="P114" s="4"/>
      <c r="Q114" s="4"/>
      <c r="R114" s="4"/>
      <c r="S114" s="4"/>
      <c r="T114" s="4"/>
      <c r="U114" s="4"/>
      <c r="V114" s="4"/>
      <c r="W114" s="4" t="s">
        <v>719</v>
      </c>
      <c r="X114" s="4" t="s">
        <v>17</v>
      </c>
      <c r="Y114" s="4" t="s">
        <v>720</v>
      </c>
      <c r="Z114" s="4" t="s">
        <v>721</v>
      </c>
      <c r="AA114" s="4"/>
      <c r="AB114" s="4"/>
      <c r="AC114" s="4"/>
      <c r="AD114" s="4"/>
      <c r="AE114" s="4"/>
      <c r="AF114" s="4"/>
      <c r="AG114" s="4"/>
    </row>
    <row r="115" ht="12.75" customHeight="1">
      <c r="A115" s="4" t="s">
        <v>722</v>
      </c>
      <c r="B115" s="5" t="s">
        <v>723</v>
      </c>
      <c r="C115" s="4"/>
      <c r="D115" s="4" t="s">
        <v>724</v>
      </c>
      <c r="E115" s="4"/>
      <c r="F115" s="4" t="s">
        <v>368</v>
      </c>
      <c r="G115" s="4"/>
      <c r="H115" s="4"/>
      <c r="I115" s="4"/>
      <c r="J115" s="4"/>
      <c r="K115" s="4"/>
      <c r="L115" s="4"/>
      <c r="M115" s="4"/>
      <c r="N115" s="4"/>
      <c r="O115" s="4"/>
      <c r="P115" s="4"/>
      <c r="Q115" s="4"/>
      <c r="R115" s="4"/>
      <c r="S115" s="4"/>
      <c r="T115" s="4"/>
      <c r="U115" s="4"/>
      <c r="V115" s="4"/>
      <c r="W115" s="4" t="s">
        <v>725</v>
      </c>
      <c r="X115" s="4" t="s">
        <v>17</v>
      </c>
      <c r="Y115" s="4" t="s">
        <v>726</v>
      </c>
      <c r="Z115" s="4" t="s">
        <v>727</v>
      </c>
      <c r="AA115" s="4"/>
      <c r="AB115" s="4"/>
      <c r="AC115" s="4"/>
      <c r="AD115" s="4"/>
      <c r="AE115" s="4"/>
      <c r="AF115" s="4"/>
      <c r="AG115" s="4"/>
    </row>
    <row r="116" ht="12.75" customHeight="1">
      <c r="A116" s="4" t="s">
        <v>728</v>
      </c>
      <c r="B116" s="5" t="s">
        <v>729</v>
      </c>
      <c r="C116" s="4"/>
      <c r="D116" s="4" t="s">
        <v>730</v>
      </c>
      <c r="E116" s="4"/>
      <c r="F116" s="4" t="s">
        <v>368</v>
      </c>
      <c r="G116" s="4"/>
      <c r="H116" s="4"/>
      <c r="I116" s="4"/>
      <c r="J116" s="4"/>
      <c r="K116" s="4"/>
      <c r="L116" s="4"/>
      <c r="M116" s="4"/>
      <c r="N116" s="4"/>
      <c r="O116" s="4"/>
      <c r="P116" s="4"/>
      <c r="Q116" s="4"/>
      <c r="R116" s="4"/>
      <c r="S116" s="4"/>
      <c r="T116" s="4"/>
      <c r="U116" s="4"/>
      <c r="V116" s="4"/>
      <c r="W116" s="4" t="s">
        <v>731</v>
      </c>
      <c r="X116" s="4" t="s">
        <v>17</v>
      </c>
      <c r="Y116" s="4" t="s">
        <v>732</v>
      </c>
      <c r="Z116" s="4" t="s">
        <v>733</v>
      </c>
      <c r="AA116" s="4"/>
      <c r="AB116" s="4"/>
      <c r="AC116" s="4"/>
      <c r="AD116" s="4"/>
      <c r="AE116" s="4"/>
      <c r="AF116" s="4"/>
      <c r="AG116" s="4"/>
    </row>
    <row r="117" ht="12.75" customHeight="1">
      <c r="A117" s="4" t="s">
        <v>734</v>
      </c>
      <c r="B117" s="5" t="s">
        <v>735</v>
      </c>
      <c r="C117" s="4"/>
      <c r="D117" s="4" t="s">
        <v>736</v>
      </c>
      <c r="E117" s="4"/>
      <c r="F117" s="4" t="s">
        <v>368</v>
      </c>
      <c r="G117" s="4"/>
      <c r="H117" s="4"/>
      <c r="I117" s="4"/>
      <c r="J117" s="4"/>
      <c r="K117" s="4"/>
      <c r="L117" s="4"/>
      <c r="M117" s="4"/>
      <c r="N117" s="4"/>
      <c r="O117" s="4"/>
      <c r="P117" s="4"/>
      <c r="Q117" s="4"/>
      <c r="R117" s="4"/>
      <c r="S117" s="4"/>
      <c r="T117" s="4"/>
      <c r="U117" s="4"/>
      <c r="V117" s="4"/>
      <c r="W117" s="4" t="s">
        <v>737</v>
      </c>
      <c r="X117" s="4" t="s">
        <v>17</v>
      </c>
      <c r="Y117" s="4" t="s">
        <v>738</v>
      </c>
      <c r="Z117" s="4" t="s">
        <v>739</v>
      </c>
      <c r="AA117" s="4"/>
      <c r="AB117" s="4"/>
      <c r="AC117" s="4"/>
      <c r="AD117" s="4"/>
      <c r="AE117" s="4"/>
      <c r="AF117" s="4"/>
      <c r="AG117" s="4"/>
    </row>
    <row r="118" ht="12.75" customHeight="1">
      <c r="A118" s="4" t="s">
        <v>740</v>
      </c>
      <c r="B118" s="5" t="s">
        <v>741</v>
      </c>
      <c r="C118" s="4"/>
      <c r="D118" s="4" t="s">
        <v>742</v>
      </c>
      <c r="E118" s="4"/>
      <c r="F118" s="4" t="s">
        <v>368</v>
      </c>
      <c r="G118" s="4"/>
      <c r="H118" s="4"/>
      <c r="I118" s="4"/>
      <c r="J118" s="4"/>
      <c r="K118" s="4"/>
      <c r="L118" s="4"/>
      <c r="M118" s="4"/>
      <c r="N118" s="4"/>
      <c r="O118" s="4"/>
      <c r="P118" s="4"/>
      <c r="Q118" s="4"/>
      <c r="R118" s="4"/>
      <c r="S118" s="4"/>
      <c r="T118" s="4"/>
      <c r="U118" s="4"/>
      <c r="V118" s="4"/>
      <c r="W118" s="4" t="s">
        <v>743</v>
      </c>
      <c r="X118" s="4" t="s">
        <v>17</v>
      </c>
      <c r="Y118" s="4" t="s">
        <v>744</v>
      </c>
      <c r="Z118" s="4" t="s">
        <v>745</v>
      </c>
      <c r="AA118" s="4"/>
      <c r="AB118" s="4"/>
      <c r="AC118" s="4"/>
      <c r="AD118" s="4"/>
      <c r="AE118" s="4"/>
      <c r="AF118" s="4"/>
      <c r="AG118" s="4"/>
    </row>
    <row r="119" ht="12.75" customHeight="1">
      <c r="A119" s="4" t="s">
        <v>746</v>
      </c>
      <c r="B119" s="5" t="s">
        <v>747</v>
      </c>
      <c r="C119" s="4"/>
      <c r="D119" s="4" t="s">
        <v>748</v>
      </c>
      <c r="E119" s="4"/>
      <c r="F119" s="4" t="s">
        <v>368</v>
      </c>
      <c r="G119" s="4"/>
      <c r="H119" s="4"/>
      <c r="I119" s="4"/>
      <c r="J119" s="4"/>
      <c r="K119" s="4"/>
      <c r="L119" s="4"/>
      <c r="M119" s="4"/>
      <c r="N119" s="4"/>
      <c r="O119" s="4"/>
      <c r="P119" s="4"/>
      <c r="Q119" s="4"/>
      <c r="R119" s="4"/>
      <c r="S119" s="4"/>
      <c r="T119" s="4"/>
      <c r="U119" s="4"/>
      <c r="V119" s="4"/>
      <c r="W119" s="4" t="s">
        <v>749</v>
      </c>
      <c r="X119" s="4" t="s">
        <v>17</v>
      </c>
      <c r="Y119" s="4" t="s">
        <v>750</v>
      </c>
      <c r="Z119" s="4" t="s">
        <v>751</v>
      </c>
      <c r="AA119" s="4"/>
      <c r="AB119" s="4"/>
      <c r="AC119" s="4"/>
      <c r="AD119" s="4"/>
      <c r="AE119" s="4"/>
      <c r="AF119" s="4"/>
      <c r="AG119" s="4"/>
    </row>
    <row r="120" ht="12.75" customHeight="1">
      <c r="A120" s="4" t="s">
        <v>752</v>
      </c>
      <c r="B120" s="5" t="s">
        <v>753</v>
      </c>
      <c r="C120" s="4"/>
      <c r="D120" s="4" t="s">
        <v>754</v>
      </c>
      <c r="E120" s="4"/>
      <c r="F120" s="4" t="s">
        <v>755</v>
      </c>
      <c r="G120" s="4"/>
      <c r="H120" s="4"/>
      <c r="I120" s="4"/>
      <c r="J120" s="4"/>
      <c r="K120" s="4"/>
      <c r="L120" s="4"/>
      <c r="M120" s="4"/>
      <c r="N120" s="4"/>
      <c r="O120" s="4"/>
      <c r="P120" s="4"/>
      <c r="Q120" s="4"/>
      <c r="R120" s="4"/>
      <c r="S120" s="4"/>
      <c r="T120" s="4"/>
      <c r="U120" s="4"/>
      <c r="V120" s="4"/>
      <c r="W120" s="4" t="s">
        <v>756</v>
      </c>
      <c r="X120" s="4" t="s">
        <v>17</v>
      </c>
      <c r="Y120" s="4" t="s">
        <v>757</v>
      </c>
      <c r="Z120" s="4" t="s">
        <v>758</v>
      </c>
      <c r="AA120" s="4"/>
      <c r="AB120" s="4"/>
      <c r="AC120" s="4"/>
      <c r="AD120" s="4"/>
      <c r="AE120" s="4"/>
      <c r="AF120" s="4"/>
      <c r="AG120" s="4"/>
    </row>
    <row r="121" ht="12.75" customHeight="1">
      <c r="A121" s="4" t="s">
        <v>759</v>
      </c>
      <c r="B121" s="5" t="s">
        <v>760</v>
      </c>
      <c r="C121" s="4"/>
      <c r="D121" s="4" t="s">
        <v>761</v>
      </c>
      <c r="E121" s="4"/>
      <c r="F121" s="4" t="s">
        <v>755</v>
      </c>
      <c r="G121" s="4"/>
      <c r="H121" s="4"/>
      <c r="I121" s="4"/>
      <c r="J121" s="4"/>
      <c r="K121" s="4"/>
      <c r="L121" s="4"/>
      <c r="M121" s="4"/>
      <c r="N121" s="4"/>
      <c r="O121" s="4"/>
      <c r="P121" s="4"/>
      <c r="Q121" s="4"/>
      <c r="R121" s="4"/>
      <c r="S121" s="4"/>
      <c r="T121" s="4"/>
      <c r="U121" s="4"/>
      <c r="V121" s="4"/>
      <c r="W121" s="4" t="s">
        <v>762</v>
      </c>
      <c r="X121" s="4" t="s">
        <v>17</v>
      </c>
      <c r="Y121" s="4" t="s">
        <v>763</v>
      </c>
      <c r="Z121" s="4" t="s">
        <v>764</v>
      </c>
      <c r="AA121" s="4"/>
      <c r="AB121" s="4"/>
      <c r="AC121" s="4"/>
      <c r="AD121" s="4"/>
      <c r="AE121" s="4"/>
      <c r="AF121" s="4"/>
      <c r="AG121" s="4"/>
    </row>
    <row r="122" ht="12.75" customHeight="1">
      <c r="A122" s="4" t="s">
        <v>765</v>
      </c>
      <c r="B122" s="5" t="s">
        <v>766</v>
      </c>
      <c r="C122" s="4"/>
      <c r="D122" s="4" t="s">
        <v>767</v>
      </c>
      <c r="E122" s="4"/>
      <c r="F122" s="4" t="s">
        <v>755</v>
      </c>
      <c r="G122" s="4"/>
      <c r="H122" s="4"/>
      <c r="I122" s="4"/>
      <c r="J122" s="4"/>
      <c r="K122" s="4"/>
      <c r="L122" s="4"/>
      <c r="M122" s="4"/>
      <c r="N122" s="4"/>
      <c r="O122" s="4"/>
      <c r="P122" s="4"/>
      <c r="Q122" s="4"/>
      <c r="R122" s="4"/>
      <c r="S122" s="4"/>
      <c r="T122" s="4"/>
      <c r="U122" s="4"/>
      <c r="V122" s="4"/>
      <c r="W122" s="4" t="s">
        <v>768</v>
      </c>
      <c r="X122" s="4" t="s">
        <v>17</v>
      </c>
      <c r="Y122" s="4" t="s">
        <v>769</v>
      </c>
      <c r="Z122" s="4" t="s">
        <v>770</v>
      </c>
      <c r="AA122" s="4"/>
      <c r="AB122" s="4"/>
      <c r="AC122" s="4"/>
      <c r="AD122" s="4"/>
      <c r="AE122" s="4"/>
      <c r="AF122" s="4"/>
      <c r="AG122" s="4"/>
    </row>
    <row r="123" ht="12.75" customHeight="1">
      <c r="A123" s="9" t="s">
        <v>771</v>
      </c>
      <c r="B123" s="10" t="s">
        <v>772</v>
      </c>
      <c r="C123" s="9"/>
      <c r="D123" s="9" t="s">
        <v>773</v>
      </c>
      <c r="E123" s="9"/>
      <c r="F123" s="9" t="s">
        <v>755</v>
      </c>
      <c r="G123" s="9"/>
      <c r="H123" s="9"/>
      <c r="I123" s="9"/>
      <c r="J123" s="9"/>
      <c r="K123" s="9"/>
      <c r="L123" s="9"/>
      <c r="M123" s="9"/>
      <c r="N123" s="9"/>
      <c r="O123" s="9"/>
      <c r="P123" s="9"/>
      <c r="Q123" s="9"/>
      <c r="R123" s="9"/>
      <c r="S123" s="9"/>
      <c r="T123" s="9"/>
      <c r="U123" s="9"/>
      <c r="V123" s="9"/>
      <c r="W123" s="9" t="s">
        <v>774</v>
      </c>
      <c r="X123" s="9" t="s">
        <v>17</v>
      </c>
      <c r="Y123" s="9" t="s">
        <v>775</v>
      </c>
      <c r="Z123" s="9" t="s">
        <v>776</v>
      </c>
      <c r="AA123" s="9"/>
      <c r="AB123" s="9"/>
      <c r="AC123" s="9"/>
      <c r="AD123" s="9"/>
      <c r="AE123" s="9"/>
      <c r="AF123" s="9"/>
      <c r="AG123" s="9"/>
    </row>
    <row r="124" ht="12.75" customHeight="1">
      <c r="A124" s="4" t="s">
        <v>777</v>
      </c>
      <c r="B124" s="5" t="s">
        <v>778</v>
      </c>
      <c r="C124" s="4"/>
      <c r="D124" s="4" t="s">
        <v>779</v>
      </c>
      <c r="E124" s="4"/>
      <c r="F124" s="4" t="s">
        <v>755</v>
      </c>
      <c r="G124" s="4"/>
      <c r="H124" s="4"/>
      <c r="I124" s="4"/>
      <c r="J124" s="4"/>
      <c r="K124" s="4"/>
      <c r="L124" s="4"/>
      <c r="M124" s="4"/>
      <c r="N124" s="4"/>
      <c r="O124" s="4"/>
      <c r="P124" s="4"/>
      <c r="Q124" s="4"/>
      <c r="R124" s="4"/>
      <c r="S124" s="4"/>
      <c r="T124" s="4"/>
      <c r="U124" s="4"/>
      <c r="V124" s="4"/>
      <c r="W124" s="4" t="s">
        <v>780</v>
      </c>
      <c r="X124" s="4" t="s">
        <v>17</v>
      </c>
      <c r="Y124" s="4" t="s">
        <v>781</v>
      </c>
      <c r="Z124" s="4" t="s">
        <v>782</v>
      </c>
      <c r="AA124" s="4"/>
      <c r="AB124" s="4"/>
      <c r="AC124" s="4"/>
      <c r="AD124" s="4"/>
      <c r="AE124" s="4"/>
      <c r="AF124" s="4"/>
      <c r="AG124" s="4"/>
    </row>
    <row r="125" ht="12.75" customHeight="1">
      <c r="A125" s="4" t="s">
        <v>783</v>
      </c>
      <c r="B125" s="5" t="s">
        <v>784</v>
      </c>
      <c r="C125" s="4"/>
      <c r="D125" s="4" t="s">
        <v>785</v>
      </c>
      <c r="E125" s="4"/>
      <c r="F125" s="4" t="s">
        <v>755</v>
      </c>
      <c r="G125" s="4"/>
      <c r="H125" s="4"/>
      <c r="I125" s="4"/>
      <c r="J125" s="4"/>
      <c r="K125" s="4"/>
      <c r="L125" s="4"/>
      <c r="M125" s="4"/>
      <c r="N125" s="4"/>
      <c r="O125" s="4"/>
      <c r="P125" s="4"/>
      <c r="Q125" s="4"/>
      <c r="R125" s="4"/>
      <c r="S125" s="4"/>
      <c r="T125" s="4"/>
      <c r="U125" s="4"/>
      <c r="V125" s="4"/>
      <c r="W125" s="4" t="s">
        <v>786</v>
      </c>
      <c r="X125" s="4" t="s">
        <v>17</v>
      </c>
      <c r="Y125" s="4" t="s">
        <v>787</v>
      </c>
      <c r="Z125" s="4" t="s">
        <v>788</v>
      </c>
      <c r="AA125" s="4"/>
      <c r="AB125" s="4"/>
      <c r="AC125" s="4"/>
      <c r="AD125" s="4"/>
      <c r="AE125" s="4"/>
      <c r="AF125" s="4"/>
      <c r="AG125" s="4"/>
    </row>
    <row r="126" ht="12.75" customHeight="1">
      <c r="A126" s="4" t="s">
        <v>789</v>
      </c>
      <c r="B126" s="5" t="s">
        <v>790</v>
      </c>
      <c r="C126" s="4"/>
      <c r="D126" s="4" t="s">
        <v>791</v>
      </c>
      <c r="E126" s="4"/>
      <c r="F126" s="4" t="s">
        <v>755</v>
      </c>
      <c r="G126" s="4"/>
      <c r="H126" s="4"/>
      <c r="I126" s="4"/>
      <c r="J126" s="4"/>
      <c r="K126" s="4"/>
      <c r="L126" s="4"/>
      <c r="M126" s="4"/>
      <c r="N126" s="4"/>
      <c r="O126" s="4"/>
      <c r="P126" s="4"/>
      <c r="Q126" s="4"/>
      <c r="R126" s="4"/>
      <c r="S126" s="4"/>
      <c r="T126" s="4"/>
      <c r="U126" s="4"/>
      <c r="V126" s="4"/>
      <c r="W126" s="4" t="s">
        <v>792</v>
      </c>
      <c r="X126" s="4" t="s">
        <v>17</v>
      </c>
      <c r="Y126" s="4" t="s">
        <v>793</v>
      </c>
      <c r="Z126" s="4" t="s">
        <v>794</v>
      </c>
      <c r="AA126" s="4"/>
      <c r="AB126" s="4"/>
      <c r="AC126" s="4"/>
      <c r="AD126" s="4"/>
      <c r="AE126" s="4"/>
      <c r="AF126" s="4"/>
      <c r="AG126" s="4"/>
    </row>
    <row r="127" ht="12.75" customHeight="1">
      <c r="A127" s="4" t="s">
        <v>795</v>
      </c>
      <c r="B127" s="5" t="s">
        <v>796</v>
      </c>
      <c r="C127" s="4"/>
      <c r="D127" s="4" t="s">
        <v>797</v>
      </c>
      <c r="E127" s="4"/>
      <c r="F127" s="4" t="s">
        <v>755</v>
      </c>
      <c r="G127" s="4"/>
      <c r="H127" s="4"/>
      <c r="I127" s="4"/>
      <c r="J127" s="4"/>
      <c r="K127" s="4"/>
      <c r="L127" s="4"/>
      <c r="M127" s="4"/>
      <c r="N127" s="4"/>
      <c r="O127" s="4"/>
      <c r="P127" s="4"/>
      <c r="Q127" s="4"/>
      <c r="R127" s="4"/>
      <c r="S127" s="4"/>
      <c r="T127" s="4"/>
      <c r="U127" s="4"/>
      <c r="V127" s="4"/>
      <c r="W127" s="4" t="s">
        <v>798</v>
      </c>
      <c r="X127" s="4" t="s">
        <v>17</v>
      </c>
      <c r="Y127" s="4" t="s">
        <v>799</v>
      </c>
      <c r="Z127" s="4" t="s">
        <v>800</v>
      </c>
      <c r="AA127" s="4"/>
      <c r="AB127" s="4"/>
      <c r="AC127" s="4"/>
      <c r="AD127" s="4"/>
      <c r="AE127" s="4"/>
      <c r="AF127" s="4"/>
      <c r="AG127" s="4"/>
    </row>
    <row r="128" ht="12.75" customHeight="1">
      <c r="A128" s="4" t="s">
        <v>801</v>
      </c>
      <c r="B128" s="5" t="s">
        <v>802</v>
      </c>
      <c r="C128" s="4"/>
      <c r="D128" s="4" t="s">
        <v>803</v>
      </c>
      <c r="E128" s="4"/>
      <c r="F128" s="4" t="s">
        <v>755</v>
      </c>
      <c r="G128" s="4"/>
      <c r="H128" s="4"/>
      <c r="I128" s="4"/>
      <c r="J128" s="4"/>
      <c r="K128" s="4"/>
      <c r="L128" s="4"/>
      <c r="M128" s="4"/>
      <c r="N128" s="4"/>
      <c r="O128" s="4"/>
      <c r="P128" s="4"/>
      <c r="Q128" s="4"/>
      <c r="R128" s="4"/>
      <c r="S128" s="4"/>
      <c r="T128" s="4"/>
      <c r="U128" s="4"/>
      <c r="V128" s="4"/>
      <c r="W128" s="4" t="s">
        <v>804</v>
      </c>
      <c r="X128" s="4" t="s">
        <v>497</v>
      </c>
      <c r="Y128" s="4" t="s">
        <v>805</v>
      </c>
      <c r="Z128" s="4" t="s">
        <v>806</v>
      </c>
      <c r="AA128" s="4"/>
      <c r="AB128" s="4"/>
      <c r="AC128" s="4"/>
      <c r="AD128" s="4"/>
      <c r="AE128" s="4"/>
      <c r="AF128" s="4"/>
      <c r="AG128" s="4"/>
    </row>
    <row r="129" ht="12.75" customHeight="1">
      <c r="A129" s="4" t="s">
        <v>807</v>
      </c>
      <c r="B129" s="5" t="s">
        <v>808</v>
      </c>
      <c r="C129" s="4"/>
      <c r="D129" s="4" t="s">
        <v>809</v>
      </c>
      <c r="E129" s="4"/>
      <c r="F129" s="4" t="s">
        <v>755</v>
      </c>
      <c r="G129" s="4"/>
      <c r="H129" s="4"/>
      <c r="I129" s="4"/>
      <c r="J129" s="4"/>
      <c r="K129" s="4"/>
      <c r="L129" s="4"/>
      <c r="M129" s="4"/>
      <c r="N129" s="4"/>
      <c r="O129" s="4"/>
      <c r="P129" s="4"/>
      <c r="Q129" s="4"/>
      <c r="R129" s="4"/>
      <c r="S129" s="4"/>
      <c r="T129" s="4"/>
      <c r="U129" s="4"/>
      <c r="V129" s="4"/>
      <c r="W129" s="4" t="s">
        <v>810</v>
      </c>
      <c r="X129" s="4" t="s">
        <v>17</v>
      </c>
      <c r="Y129" s="4" t="s">
        <v>811</v>
      </c>
      <c r="Z129" s="4" t="s">
        <v>812</v>
      </c>
      <c r="AA129" s="4"/>
      <c r="AB129" s="4"/>
      <c r="AC129" s="4"/>
      <c r="AD129" s="4"/>
      <c r="AE129" s="4"/>
      <c r="AF129" s="4"/>
      <c r="AG129" s="4"/>
    </row>
    <row r="130" ht="12.75" customHeight="1">
      <c r="A130" s="9" t="s">
        <v>813</v>
      </c>
      <c r="B130" s="10" t="s">
        <v>814</v>
      </c>
      <c r="C130" s="9"/>
      <c r="D130" s="9" t="s">
        <v>815</v>
      </c>
      <c r="E130" s="9"/>
      <c r="F130" s="9" t="s">
        <v>755</v>
      </c>
      <c r="G130" s="9"/>
      <c r="H130" s="9"/>
      <c r="I130" s="9"/>
      <c r="J130" s="9"/>
      <c r="K130" s="9"/>
      <c r="L130" s="9"/>
      <c r="M130" s="9"/>
      <c r="N130" s="9"/>
      <c r="O130" s="9"/>
      <c r="P130" s="9"/>
      <c r="Q130" s="9"/>
      <c r="R130" s="9"/>
      <c r="S130" s="9"/>
      <c r="T130" s="9"/>
      <c r="U130" s="9"/>
      <c r="V130" s="9"/>
      <c r="W130" s="9" t="s">
        <v>816</v>
      </c>
      <c r="X130" s="9" t="s">
        <v>17</v>
      </c>
      <c r="Y130" s="9" t="s">
        <v>817</v>
      </c>
      <c r="Z130" s="9" t="s">
        <v>818</v>
      </c>
      <c r="AA130" s="9"/>
      <c r="AB130" s="9"/>
      <c r="AC130" s="9"/>
      <c r="AD130" s="9"/>
      <c r="AE130" s="9"/>
      <c r="AF130" s="9"/>
      <c r="AG130" s="9"/>
    </row>
    <row r="131" ht="12.75" customHeight="1">
      <c r="A131" s="4" t="s">
        <v>819</v>
      </c>
      <c r="B131" s="5" t="s">
        <v>820</v>
      </c>
      <c r="C131" s="4"/>
      <c r="D131" s="4" t="s">
        <v>821</v>
      </c>
      <c r="E131" s="4"/>
      <c r="F131" s="4" t="s">
        <v>755</v>
      </c>
      <c r="G131" s="4"/>
      <c r="H131" s="4"/>
      <c r="I131" s="4"/>
      <c r="J131" s="4"/>
      <c r="K131" s="4"/>
      <c r="L131" s="4"/>
      <c r="M131" s="4"/>
      <c r="N131" s="4"/>
      <c r="O131" s="4"/>
      <c r="P131" s="4"/>
      <c r="Q131" s="4"/>
      <c r="R131" s="4"/>
      <c r="S131" s="4"/>
      <c r="T131" s="4"/>
      <c r="U131" s="4"/>
      <c r="V131" s="4"/>
      <c r="W131" s="4" t="s">
        <v>822</v>
      </c>
      <c r="X131" s="4" t="s">
        <v>17</v>
      </c>
      <c r="Y131" s="4" t="s">
        <v>823</v>
      </c>
      <c r="Z131" s="4" t="s">
        <v>824</v>
      </c>
      <c r="AA131" s="4"/>
      <c r="AB131" s="4"/>
      <c r="AC131" s="4"/>
      <c r="AD131" s="4"/>
      <c r="AE131" s="4"/>
      <c r="AF131" s="4"/>
      <c r="AG131" s="4"/>
    </row>
    <row r="132" ht="12.75" customHeight="1">
      <c r="A132" s="4" t="s">
        <v>825</v>
      </c>
      <c r="B132" s="5" t="s">
        <v>826</v>
      </c>
      <c r="C132" s="4"/>
      <c r="D132" s="4" t="s">
        <v>827</v>
      </c>
      <c r="E132" s="4"/>
      <c r="F132" s="4" t="s">
        <v>755</v>
      </c>
      <c r="G132" s="4"/>
      <c r="H132" s="4"/>
      <c r="I132" s="4"/>
      <c r="J132" s="4"/>
      <c r="K132" s="4"/>
      <c r="L132" s="4"/>
      <c r="M132" s="4"/>
      <c r="N132" s="4"/>
      <c r="O132" s="4"/>
      <c r="P132" s="4"/>
      <c r="Q132" s="4"/>
      <c r="R132" s="4"/>
      <c r="S132" s="4"/>
      <c r="T132" s="4"/>
      <c r="U132" s="4"/>
      <c r="V132" s="4"/>
      <c r="W132" s="4"/>
      <c r="X132" s="4" t="s">
        <v>17</v>
      </c>
      <c r="Y132" s="4" t="s">
        <v>828</v>
      </c>
      <c r="Z132" s="4" t="s">
        <v>829</v>
      </c>
      <c r="AA132" s="4"/>
      <c r="AB132" s="4"/>
      <c r="AC132" s="4"/>
      <c r="AD132" s="4"/>
      <c r="AE132" s="4"/>
      <c r="AF132" s="4"/>
      <c r="AG132" s="4"/>
    </row>
    <row r="133" ht="12.75" customHeight="1">
      <c r="A133" s="4" t="s">
        <v>830</v>
      </c>
      <c r="B133" s="5" t="s">
        <v>831</v>
      </c>
      <c r="C133" s="4"/>
      <c r="D133" s="4" t="s">
        <v>832</v>
      </c>
      <c r="E133" s="4"/>
      <c r="F133" s="4" t="s">
        <v>755</v>
      </c>
      <c r="G133" s="4"/>
      <c r="H133" s="4"/>
      <c r="I133" s="4"/>
      <c r="J133" s="4"/>
      <c r="K133" s="4"/>
      <c r="L133" s="4"/>
      <c r="M133" s="4"/>
      <c r="N133" s="4"/>
      <c r="O133" s="4"/>
      <c r="P133" s="4"/>
      <c r="Q133" s="4"/>
      <c r="R133" s="4"/>
      <c r="S133" s="4"/>
      <c r="T133" s="4"/>
      <c r="U133" s="4"/>
      <c r="V133" s="4"/>
      <c r="W133" s="4" t="s">
        <v>833</v>
      </c>
      <c r="X133" s="4" t="s">
        <v>17</v>
      </c>
      <c r="Y133" s="4" t="s">
        <v>834</v>
      </c>
      <c r="Z133" s="4" t="s">
        <v>835</v>
      </c>
      <c r="AA133" s="4"/>
      <c r="AB133" s="4"/>
      <c r="AC133" s="4"/>
      <c r="AD133" s="4"/>
      <c r="AE133" s="4"/>
      <c r="AF133" s="4"/>
      <c r="AG133" s="4"/>
    </row>
    <row r="134" ht="12.75" customHeight="1">
      <c r="A134" s="9" t="s">
        <v>836</v>
      </c>
      <c r="B134" s="10" t="s">
        <v>837</v>
      </c>
      <c r="C134" s="9"/>
      <c r="D134" s="9" t="s">
        <v>838</v>
      </c>
      <c r="E134" s="9"/>
      <c r="F134" s="9" t="s">
        <v>755</v>
      </c>
      <c r="G134" s="9"/>
      <c r="H134" s="9"/>
      <c r="I134" s="9"/>
      <c r="J134" s="9"/>
      <c r="K134" s="9"/>
      <c r="L134" s="9"/>
      <c r="M134" s="9"/>
      <c r="N134" s="9"/>
      <c r="O134" s="9"/>
      <c r="P134" s="9"/>
      <c r="Q134" s="9"/>
      <c r="R134" s="9"/>
      <c r="S134" s="9"/>
      <c r="T134" s="9"/>
      <c r="U134" s="9"/>
      <c r="V134" s="9"/>
      <c r="W134" s="9" t="s">
        <v>839</v>
      </c>
      <c r="X134" s="9" t="s">
        <v>17</v>
      </c>
      <c r="Y134" s="9" t="s">
        <v>840</v>
      </c>
      <c r="Z134" s="9" t="s">
        <v>841</v>
      </c>
      <c r="AA134" s="9"/>
      <c r="AB134" s="9"/>
      <c r="AC134" s="9"/>
      <c r="AD134" s="9"/>
      <c r="AE134" s="9"/>
      <c r="AF134" s="9"/>
      <c r="AG134" s="9"/>
    </row>
    <row r="135" ht="12.75" customHeight="1">
      <c r="A135" s="9" t="s">
        <v>842</v>
      </c>
      <c r="B135" s="10" t="s">
        <v>843</v>
      </c>
      <c r="C135" s="9"/>
      <c r="D135" s="9" t="s">
        <v>844</v>
      </c>
      <c r="E135" s="9"/>
      <c r="F135" s="9" t="s">
        <v>755</v>
      </c>
      <c r="G135" s="9"/>
      <c r="H135" s="9"/>
      <c r="I135" s="9"/>
      <c r="J135" s="9"/>
      <c r="K135" s="9"/>
      <c r="L135" s="9"/>
      <c r="M135" s="9"/>
      <c r="N135" s="9"/>
      <c r="O135" s="9"/>
      <c r="P135" s="9"/>
      <c r="Q135" s="9"/>
      <c r="R135" s="9"/>
      <c r="S135" s="9"/>
      <c r="T135" s="9"/>
      <c r="U135" s="9"/>
      <c r="V135" s="9"/>
      <c r="W135" s="9" t="s">
        <v>845</v>
      </c>
      <c r="X135" s="9" t="s">
        <v>17</v>
      </c>
      <c r="Y135" s="9" t="s">
        <v>846</v>
      </c>
      <c r="Z135" s="9" t="s">
        <v>847</v>
      </c>
      <c r="AA135" s="9"/>
      <c r="AB135" s="9"/>
      <c r="AC135" s="9"/>
      <c r="AD135" s="9"/>
      <c r="AE135" s="9"/>
      <c r="AF135" s="9"/>
      <c r="AG135" s="9"/>
    </row>
    <row r="136" ht="12.75" customHeight="1">
      <c r="A136" s="4" t="s">
        <v>848</v>
      </c>
      <c r="B136" s="5" t="s">
        <v>849</v>
      </c>
      <c r="C136" s="4"/>
      <c r="D136" s="4" t="s">
        <v>850</v>
      </c>
      <c r="E136" s="4"/>
      <c r="F136" s="4" t="s">
        <v>755</v>
      </c>
      <c r="G136" s="4"/>
      <c r="H136" s="4"/>
      <c r="I136" s="4"/>
      <c r="J136" s="4"/>
      <c r="K136" s="4"/>
      <c r="L136" s="4"/>
      <c r="M136" s="4"/>
      <c r="N136" s="4"/>
      <c r="O136" s="4"/>
      <c r="P136" s="4"/>
      <c r="Q136" s="4"/>
      <c r="R136" s="4"/>
      <c r="S136" s="4"/>
      <c r="T136" s="4"/>
      <c r="U136" s="4"/>
      <c r="V136" s="4"/>
      <c r="W136" s="4" t="s">
        <v>851</v>
      </c>
      <c r="X136" s="4" t="s">
        <v>17</v>
      </c>
      <c r="Y136" s="4" t="s">
        <v>852</v>
      </c>
      <c r="Z136" s="4" t="s">
        <v>853</v>
      </c>
      <c r="AA136" s="4"/>
      <c r="AB136" s="4"/>
      <c r="AC136" s="4"/>
      <c r="AD136" s="4"/>
      <c r="AE136" s="4"/>
      <c r="AF136" s="4"/>
      <c r="AG136" s="4"/>
    </row>
    <row r="137" ht="12.75" customHeight="1">
      <c r="A137" s="4" t="s">
        <v>752</v>
      </c>
      <c r="B137" s="5" t="s">
        <v>753</v>
      </c>
      <c r="C137" s="4"/>
      <c r="D137" s="4" t="s">
        <v>754</v>
      </c>
      <c r="E137" s="4"/>
      <c r="F137" s="4" t="s">
        <v>755</v>
      </c>
      <c r="G137" s="4"/>
      <c r="H137" s="4"/>
      <c r="I137" s="4"/>
      <c r="J137" s="4"/>
      <c r="K137" s="4"/>
      <c r="L137" s="4"/>
      <c r="M137" s="4"/>
      <c r="N137" s="4"/>
      <c r="O137" s="4"/>
      <c r="P137" s="4"/>
      <c r="Q137" s="4"/>
      <c r="R137" s="4"/>
      <c r="S137" s="4"/>
      <c r="T137" s="4"/>
      <c r="U137" s="4"/>
      <c r="V137" s="4"/>
      <c r="W137" s="4" t="s">
        <v>756</v>
      </c>
      <c r="X137" s="4" t="s">
        <v>17</v>
      </c>
      <c r="Y137" s="4" t="s">
        <v>757</v>
      </c>
      <c r="Z137" s="4" t="s">
        <v>854</v>
      </c>
      <c r="AA137" s="4"/>
      <c r="AB137" s="4"/>
      <c r="AC137" s="4"/>
      <c r="AD137" s="4"/>
      <c r="AE137" s="4"/>
      <c r="AF137" s="4"/>
      <c r="AG137" s="4"/>
    </row>
    <row r="138" ht="12.75" customHeight="1">
      <c r="A138" s="4" t="s">
        <v>855</v>
      </c>
      <c r="B138" s="5" t="s">
        <v>856</v>
      </c>
      <c r="C138" s="4"/>
      <c r="D138" s="4" t="s">
        <v>857</v>
      </c>
      <c r="E138" s="4"/>
      <c r="F138" s="4" t="s">
        <v>755</v>
      </c>
      <c r="G138" s="4"/>
      <c r="H138" s="4"/>
      <c r="I138" s="4"/>
      <c r="J138" s="4"/>
      <c r="K138" s="4"/>
      <c r="L138" s="4"/>
      <c r="M138" s="4"/>
      <c r="N138" s="4"/>
      <c r="O138" s="4"/>
      <c r="P138" s="4"/>
      <c r="Q138" s="4"/>
      <c r="R138" s="4"/>
      <c r="S138" s="4"/>
      <c r="T138" s="4"/>
      <c r="U138" s="4"/>
      <c r="V138" s="4"/>
      <c r="W138" s="4" t="s">
        <v>858</v>
      </c>
      <c r="X138" s="4" t="s">
        <v>17</v>
      </c>
      <c r="Y138" s="4" t="s">
        <v>859</v>
      </c>
      <c r="Z138" s="4" t="s">
        <v>860</v>
      </c>
      <c r="AA138" s="4"/>
      <c r="AB138" s="4"/>
      <c r="AC138" s="4"/>
      <c r="AD138" s="4"/>
      <c r="AE138" s="4"/>
      <c r="AF138" s="4"/>
      <c r="AG138" s="4"/>
    </row>
    <row r="139" ht="12.75" customHeight="1">
      <c r="A139" s="4" t="s">
        <v>861</v>
      </c>
      <c r="B139" s="5" t="s">
        <v>862</v>
      </c>
      <c r="C139" s="4"/>
      <c r="D139" s="4" t="s">
        <v>863</v>
      </c>
      <c r="E139" s="4"/>
      <c r="F139" s="4" t="s">
        <v>755</v>
      </c>
      <c r="G139" s="4"/>
      <c r="H139" s="4"/>
      <c r="I139" s="4"/>
      <c r="J139" s="4"/>
      <c r="K139" s="4"/>
      <c r="L139" s="4"/>
      <c r="M139" s="4"/>
      <c r="N139" s="4"/>
      <c r="O139" s="4"/>
      <c r="P139" s="4"/>
      <c r="Q139" s="4"/>
      <c r="R139" s="4"/>
      <c r="S139" s="4"/>
      <c r="T139" s="4"/>
      <c r="U139" s="4"/>
      <c r="V139" s="4"/>
      <c r="W139" s="4" t="s">
        <v>864</v>
      </c>
      <c r="X139" s="4" t="s">
        <v>17</v>
      </c>
      <c r="Y139" s="4" t="s">
        <v>865</v>
      </c>
      <c r="Z139" s="4" t="s">
        <v>866</v>
      </c>
      <c r="AA139" s="4"/>
      <c r="AB139" s="4"/>
      <c r="AC139" s="4"/>
      <c r="AD139" s="4"/>
      <c r="AE139" s="4"/>
      <c r="AF139" s="4"/>
      <c r="AG139" s="4"/>
    </row>
    <row r="140" ht="12.75" customHeight="1">
      <c r="A140" s="4" t="s">
        <v>867</v>
      </c>
      <c r="B140" s="5" t="s">
        <v>868</v>
      </c>
      <c r="C140" s="4"/>
      <c r="D140" s="4" t="s">
        <v>869</v>
      </c>
      <c r="E140" s="4"/>
      <c r="F140" s="4" t="s">
        <v>755</v>
      </c>
      <c r="G140" s="4"/>
      <c r="H140" s="4"/>
      <c r="I140" s="4"/>
      <c r="J140" s="4"/>
      <c r="K140" s="4"/>
      <c r="L140" s="4"/>
      <c r="M140" s="4"/>
      <c r="N140" s="4"/>
      <c r="O140" s="4"/>
      <c r="P140" s="4"/>
      <c r="Q140" s="4"/>
      <c r="R140" s="4"/>
      <c r="S140" s="4"/>
      <c r="T140" s="4"/>
      <c r="U140" s="4"/>
      <c r="V140" s="4"/>
      <c r="W140" s="4" t="s">
        <v>870</v>
      </c>
      <c r="X140" s="4" t="s">
        <v>17</v>
      </c>
      <c r="Y140" s="4" t="s">
        <v>871</v>
      </c>
      <c r="Z140" s="4" t="s">
        <v>872</v>
      </c>
      <c r="AA140" s="4"/>
      <c r="AB140" s="4"/>
      <c r="AC140" s="4"/>
      <c r="AD140" s="4"/>
      <c r="AE140" s="4"/>
      <c r="AF140" s="4"/>
      <c r="AG140" s="4"/>
    </row>
    <row r="141" ht="12.75" customHeight="1">
      <c r="A141" s="4" t="s">
        <v>873</v>
      </c>
      <c r="B141" s="5" t="s">
        <v>874</v>
      </c>
      <c r="C141" s="4"/>
      <c r="D141" s="4" t="s">
        <v>875</v>
      </c>
      <c r="E141" s="4"/>
      <c r="F141" s="4" t="s">
        <v>755</v>
      </c>
      <c r="G141" s="4"/>
      <c r="H141" s="4"/>
      <c r="I141" s="4"/>
      <c r="J141" s="4"/>
      <c r="K141" s="4"/>
      <c r="L141" s="4"/>
      <c r="M141" s="4"/>
      <c r="N141" s="4"/>
      <c r="O141" s="4"/>
      <c r="P141" s="4"/>
      <c r="Q141" s="4"/>
      <c r="R141" s="4"/>
      <c r="S141" s="4"/>
      <c r="T141" s="4"/>
      <c r="U141" s="4"/>
      <c r="V141" s="4"/>
      <c r="W141" s="4" t="s">
        <v>876</v>
      </c>
      <c r="X141" s="4" t="s">
        <v>17</v>
      </c>
      <c r="Y141" s="4" t="s">
        <v>877</v>
      </c>
      <c r="Z141" s="4" t="s">
        <v>878</v>
      </c>
      <c r="AA141" s="4"/>
      <c r="AB141" s="4"/>
      <c r="AC141" s="4"/>
      <c r="AD141" s="4"/>
      <c r="AE141" s="4"/>
      <c r="AF141" s="4"/>
      <c r="AG141" s="4"/>
    </row>
    <row r="142" ht="12.75" customHeight="1">
      <c r="A142" s="7" t="s">
        <v>879</v>
      </c>
      <c r="B142" s="8" t="s">
        <v>880</v>
      </c>
      <c r="C142" s="7"/>
      <c r="D142" s="7" t="s">
        <v>881</v>
      </c>
      <c r="E142" s="7"/>
      <c r="F142" s="7" t="s">
        <v>755</v>
      </c>
      <c r="G142" s="7"/>
      <c r="H142" s="7"/>
      <c r="I142" s="7"/>
      <c r="J142" s="7"/>
      <c r="K142" s="7"/>
      <c r="L142" s="7"/>
      <c r="M142" s="7"/>
      <c r="N142" s="7"/>
      <c r="O142" s="7"/>
      <c r="P142" s="7"/>
      <c r="Q142" s="7"/>
      <c r="R142" s="7"/>
      <c r="S142" s="7"/>
      <c r="T142" s="7"/>
      <c r="U142" s="7"/>
      <c r="V142" s="7"/>
      <c r="W142" s="7" t="s">
        <v>882</v>
      </c>
      <c r="X142" s="7" t="s">
        <v>17</v>
      </c>
      <c r="Y142" s="7" t="s">
        <v>883</v>
      </c>
      <c r="Z142" s="7" t="s">
        <v>884</v>
      </c>
      <c r="AA142" s="7"/>
      <c r="AB142" s="7"/>
      <c r="AC142" s="7"/>
      <c r="AD142" s="7"/>
      <c r="AE142" s="7"/>
      <c r="AF142" s="7"/>
      <c r="AG142" s="7"/>
    </row>
    <row r="143" ht="12.75" customHeight="1">
      <c r="A143" s="4" t="s">
        <v>885</v>
      </c>
      <c r="B143" s="5" t="s">
        <v>886</v>
      </c>
      <c r="C143" s="4"/>
      <c r="D143" s="4" t="s">
        <v>887</v>
      </c>
      <c r="E143" s="4"/>
      <c r="F143" s="4" t="s">
        <v>755</v>
      </c>
      <c r="G143" s="4"/>
      <c r="H143" s="4"/>
      <c r="I143" s="4"/>
      <c r="J143" s="4"/>
      <c r="K143" s="4"/>
      <c r="L143" s="4"/>
      <c r="M143" s="4"/>
      <c r="N143" s="4"/>
      <c r="O143" s="4"/>
      <c r="P143" s="4"/>
      <c r="Q143" s="4"/>
      <c r="R143" s="4"/>
      <c r="S143" s="4"/>
      <c r="T143" s="4"/>
      <c r="U143" s="4"/>
      <c r="V143" s="4"/>
      <c r="W143" s="4" t="s">
        <v>888</v>
      </c>
      <c r="X143" s="4" t="s">
        <v>17</v>
      </c>
      <c r="Y143" s="4" t="s">
        <v>889</v>
      </c>
      <c r="Z143" s="4" t="s">
        <v>890</v>
      </c>
      <c r="AA143" s="4"/>
      <c r="AB143" s="4"/>
      <c r="AC143" s="4"/>
      <c r="AD143" s="4"/>
      <c r="AE143" s="4"/>
      <c r="AF143" s="4"/>
      <c r="AG143" s="4"/>
    </row>
    <row r="144" ht="12.75" customHeight="1">
      <c r="A144" s="4" t="s">
        <v>891</v>
      </c>
      <c r="B144" s="5" t="s">
        <v>892</v>
      </c>
      <c r="C144" s="4"/>
      <c r="D144" s="4" t="s">
        <v>893</v>
      </c>
      <c r="E144" s="4"/>
      <c r="F144" s="4" t="s">
        <v>755</v>
      </c>
      <c r="G144" s="4"/>
      <c r="H144" s="4"/>
      <c r="I144" s="4"/>
      <c r="J144" s="4"/>
      <c r="K144" s="4"/>
      <c r="L144" s="4"/>
      <c r="M144" s="4"/>
      <c r="N144" s="4"/>
      <c r="O144" s="4"/>
      <c r="P144" s="4"/>
      <c r="Q144" s="4"/>
      <c r="R144" s="4"/>
      <c r="S144" s="4"/>
      <c r="T144" s="4"/>
      <c r="U144" s="4"/>
      <c r="V144" s="4"/>
      <c r="W144" s="4" t="s">
        <v>894</v>
      </c>
      <c r="X144" s="4" t="s">
        <v>17</v>
      </c>
      <c r="Y144" s="4"/>
      <c r="Z144" s="4" t="s">
        <v>895</v>
      </c>
      <c r="AA144" s="4"/>
      <c r="AB144" s="4"/>
      <c r="AC144" s="4"/>
      <c r="AD144" s="4"/>
      <c r="AE144" s="4"/>
      <c r="AF144" s="4"/>
      <c r="AG144" s="4"/>
    </row>
    <row r="145" ht="12.75" customHeight="1">
      <c r="A145" s="4" t="s">
        <v>896</v>
      </c>
      <c r="B145" s="5" t="s">
        <v>897</v>
      </c>
      <c r="C145" s="4"/>
      <c r="D145" s="4" t="s">
        <v>898</v>
      </c>
      <c r="E145" s="4"/>
      <c r="F145" s="4" t="s">
        <v>755</v>
      </c>
      <c r="G145" s="4"/>
      <c r="H145" s="4"/>
      <c r="I145" s="4"/>
      <c r="J145" s="4"/>
      <c r="K145" s="4"/>
      <c r="L145" s="4"/>
      <c r="M145" s="4"/>
      <c r="N145" s="4"/>
      <c r="O145" s="4"/>
      <c r="P145" s="4"/>
      <c r="Q145" s="4"/>
      <c r="R145" s="4"/>
      <c r="S145" s="4"/>
      <c r="T145" s="4"/>
      <c r="U145" s="4"/>
      <c r="V145" s="4"/>
      <c r="W145" s="4" t="s">
        <v>899</v>
      </c>
      <c r="X145" s="4" t="s">
        <v>17</v>
      </c>
      <c r="Y145" s="4" t="s">
        <v>900</v>
      </c>
      <c r="Z145" s="4" t="s">
        <v>901</v>
      </c>
      <c r="AA145" s="4"/>
      <c r="AB145" s="4"/>
      <c r="AC145" s="4"/>
      <c r="AD145" s="4"/>
      <c r="AE145" s="4"/>
      <c r="AF145" s="4"/>
      <c r="AG145" s="4"/>
    </row>
    <row r="146" ht="12.75" customHeight="1">
      <c r="A146" s="4" t="s">
        <v>902</v>
      </c>
      <c r="B146" s="5" t="s">
        <v>903</v>
      </c>
      <c r="C146" s="4"/>
      <c r="D146" s="4" t="s">
        <v>904</v>
      </c>
      <c r="E146" s="4"/>
      <c r="F146" s="4" t="s">
        <v>755</v>
      </c>
      <c r="G146" s="4"/>
      <c r="H146" s="4"/>
      <c r="I146" s="4"/>
      <c r="J146" s="4"/>
      <c r="K146" s="4"/>
      <c r="L146" s="4"/>
      <c r="M146" s="4"/>
      <c r="N146" s="4"/>
      <c r="O146" s="4"/>
      <c r="P146" s="4"/>
      <c r="Q146" s="4"/>
      <c r="R146" s="4"/>
      <c r="S146" s="4"/>
      <c r="T146" s="4"/>
      <c r="U146" s="4"/>
      <c r="V146" s="4"/>
      <c r="W146" s="4" t="s">
        <v>905</v>
      </c>
      <c r="X146" s="4" t="s">
        <v>17</v>
      </c>
      <c r="Y146" s="4" t="s">
        <v>906</v>
      </c>
      <c r="Z146" s="4" t="s">
        <v>907</v>
      </c>
      <c r="AA146" s="4"/>
      <c r="AB146" s="4"/>
      <c r="AC146" s="4"/>
      <c r="AD146" s="4"/>
      <c r="AE146" s="4"/>
      <c r="AF146" s="4"/>
      <c r="AG146" s="4"/>
    </row>
    <row r="147" ht="12.75" customHeight="1">
      <c r="A147" s="4" t="s">
        <v>908</v>
      </c>
      <c r="B147" s="5" t="s">
        <v>909</v>
      </c>
      <c r="C147" s="4"/>
      <c r="D147" s="4" t="s">
        <v>910</v>
      </c>
      <c r="E147" s="4"/>
      <c r="F147" s="4" t="s">
        <v>755</v>
      </c>
      <c r="G147" s="4"/>
      <c r="H147" s="4"/>
      <c r="I147" s="4"/>
      <c r="J147" s="4"/>
      <c r="K147" s="4"/>
      <c r="L147" s="4"/>
      <c r="M147" s="4"/>
      <c r="N147" s="4"/>
      <c r="O147" s="4"/>
      <c r="P147" s="4"/>
      <c r="Q147" s="4"/>
      <c r="R147" s="4"/>
      <c r="S147" s="4"/>
      <c r="T147" s="4"/>
      <c r="U147" s="4"/>
      <c r="V147" s="4"/>
      <c r="W147" s="4" t="s">
        <v>911</v>
      </c>
      <c r="X147" s="4" t="s">
        <v>17</v>
      </c>
      <c r="Y147" s="4" t="s">
        <v>912</v>
      </c>
      <c r="Z147" s="4" t="s">
        <v>913</v>
      </c>
      <c r="AA147" s="4"/>
      <c r="AB147" s="4"/>
      <c r="AC147" s="4"/>
      <c r="AD147" s="4"/>
      <c r="AE147" s="4"/>
      <c r="AF147" s="4"/>
      <c r="AG147" s="4"/>
    </row>
    <row r="148" ht="12.75" customHeight="1">
      <c r="A148" s="7" t="s">
        <v>914</v>
      </c>
      <c r="B148" s="8" t="s">
        <v>915</v>
      </c>
      <c r="C148" s="7"/>
      <c r="D148" s="7" t="s">
        <v>916</v>
      </c>
      <c r="E148" s="7"/>
      <c r="F148" s="7" t="s">
        <v>755</v>
      </c>
      <c r="G148" s="7"/>
      <c r="H148" s="7"/>
      <c r="I148" s="7"/>
      <c r="J148" s="7"/>
      <c r="K148" s="7"/>
      <c r="L148" s="7"/>
      <c r="M148" s="7"/>
      <c r="N148" s="7"/>
      <c r="O148" s="7"/>
      <c r="P148" s="7"/>
      <c r="Q148" s="7"/>
      <c r="R148" s="7"/>
      <c r="S148" s="7"/>
      <c r="T148" s="7"/>
      <c r="U148" s="7"/>
      <c r="V148" s="7"/>
      <c r="W148" s="7" t="s">
        <v>917</v>
      </c>
      <c r="X148" s="7" t="s">
        <v>17</v>
      </c>
      <c r="Y148" s="7" t="s">
        <v>918</v>
      </c>
      <c r="Z148" s="7" t="s">
        <v>919</v>
      </c>
      <c r="AA148" s="7"/>
      <c r="AB148" s="7"/>
      <c r="AC148" s="7"/>
      <c r="AD148" s="7"/>
      <c r="AE148" s="7"/>
      <c r="AF148" s="7"/>
      <c r="AG148" s="7"/>
    </row>
    <row r="149" ht="12.75" customHeight="1">
      <c r="A149" s="4" t="s">
        <v>920</v>
      </c>
      <c r="B149" s="5" t="s">
        <v>921</v>
      </c>
      <c r="C149" s="4"/>
      <c r="D149" s="4" t="s">
        <v>922</v>
      </c>
      <c r="E149" s="4"/>
      <c r="F149" s="4" t="s">
        <v>755</v>
      </c>
      <c r="G149" s="4"/>
      <c r="H149" s="4"/>
      <c r="I149" s="4"/>
      <c r="J149" s="4"/>
      <c r="K149" s="4"/>
      <c r="L149" s="4"/>
      <c r="M149" s="4"/>
      <c r="N149" s="4"/>
      <c r="O149" s="4"/>
      <c r="P149" s="4"/>
      <c r="Q149" s="4"/>
      <c r="R149" s="4"/>
      <c r="S149" s="4"/>
      <c r="T149" s="4"/>
      <c r="U149" s="4"/>
      <c r="V149" s="4"/>
      <c r="W149" s="4" t="s">
        <v>923</v>
      </c>
      <c r="X149" s="4" t="s">
        <v>17</v>
      </c>
      <c r="Y149" s="4" t="s">
        <v>924</v>
      </c>
      <c r="Z149" s="4" t="s">
        <v>925</v>
      </c>
      <c r="AA149" s="4"/>
      <c r="AB149" s="4"/>
      <c r="AC149" s="4"/>
      <c r="AD149" s="4"/>
      <c r="AE149" s="4"/>
      <c r="AF149" s="4"/>
      <c r="AG149" s="4"/>
    </row>
    <row r="150" ht="12.75" customHeight="1">
      <c r="A150" s="7" t="s">
        <v>926</v>
      </c>
      <c r="B150" s="8" t="s">
        <v>927</v>
      </c>
      <c r="C150" s="7"/>
      <c r="D150" s="7" t="s">
        <v>928</v>
      </c>
      <c r="E150" s="7"/>
      <c r="F150" s="7" t="s">
        <v>755</v>
      </c>
      <c r="G150" s="7"/>
      <c r="H150" s="7"/>
      <c r="I150" s="7"/>
      <c r="J150" s="7"/>
      <c r="K150" s="7"/>
      <c r="L150" s="7"/>
      <c r="M150" s="7"/>
      <c r="N150" s="7"/>
      <c r="O150" s="7"/>
      <c r="P150" s="7"/>
      <c r="Q150" s="7"/>
      <c r="R150" s="7"/>
      <c r="S150" s="7"/>
      <c r="T150" s="7"/>
      <c r="U150" s="7"/>
      <c r="V150" s="7"/>
      <c r="W150" s="7" t="s">
        <v>929</v>
      </c>
      <c r="X150" s="7" t="s">
        <v>17</v>
      </c>
      <c r="Y150" s="7" t="s">
        <v>930</v>
      </c>
      <c r="Z150" s="7" t="s">
        <v>931</v>
      </c>
      <c r="AA150" s="7"/>
      <c r="AB150" s="7"/>
      <c r="AC150" s="7"/>
      <c r="AD150" s="7"/>
      <c r="AE150" s="7"/>
      <c r="AF150" s="7"/>
      <c r="AG150" s="7"/>
    </row>
    <row r="151" ht="12.75" customHeight="1">
      <c r="A151" s="4" t="s">
        <v>932</v>
      </c>
      <c r="B151" s="5" t="s">
        <v>933</v>
      </c>
      <c r="C151" s="4"/>
      <c r="D151" s="4" t="s">
        <v>934</v>
      </c>
      <c r="E151" s="4"/>
      <c r="F151" s="4" t="s">
        <v>755</v>
      </c>
      <c r="G151" s="4"/>
      <c r="H151" s="4"/>
      <c r="I151" s="4"/>
      <c r="J151" s="4"/>
      <c r="K151" s="4"/>
      <c r="L151" s="4"/>
      <c r="M151" s="4"/>
      <c r="N151" s="4"/>
      <c r="O151" s="4"/>
      <c r="P151" s="4"/>
      <c r="Q151" s="4"/>
      <c r="R151" s="4"/>
      <c r="S151" s="4"/>
      <c r="T151" s="4"/>
      <c r="U151" s="4"/>
      <c r="V151" s="4"/>
      <c r="W151" s="4" t="s">
        <v>935</v>
      </c>
      <c r="X151" s="4" t="s">
        <v>17</v>
      </c>
      <c r="Y151" s="4" t="s">
        <v>936</v>
      </c>
      <c r="Z151" s="4" t="s">
        <v>937</v>
      </c>
      <c r="AA151" s="4"/>
      <c r="AB151" s="4"/>
      <c r="AC151" s="4"/>
      <c r="AD151" s="4"/>
      <c r="AE151" s="4"/>
      <c r="AF151" s="4"/>
      <c r="AG151" s="4"/>
    </row>
    <row r="152" ht="12.75" customHeight="1">
      <c r="A152" s="4" t="s">
        <v>938</v>
      </c>
      <c r="B152" s="5" t="s">
        <v>939</v>
      </c>
      <c r="C152" s="4"/>
      <c r="D152" s="4" t="s">
        <v>940</v>
      </c>
      <c r="E152" s="4"/>
      <c r="F152" s="4" t="s">
        <v>755</v>
      </c>
      <c r="G152" s="4"/>
      <c r="H152" s="4"/>
      <c r="I152" s="4"/>
      <c r="J152" s="4"/>
      <c r="K152" s="4"/>
      <c r="L152" s="4"/>
      <c r="M152" s="4"/>
      <c r="N152" s="4"/>
      <c r="O152" s="4"/>
      <c r="P152" s="4"/>
      <c r="Q152" s="4"/>
      <c r="R152" s="4"/>
      <c r="S152" s="4"/>
      <c r="T152" s="4"/>
      <c r="U152" s="4"/>
      <c r="V152" s="4"/>
      <c r="W152" s="4" t="s">
        <v>941</v>
      </c>
      <c r="X152" s="4" t="s">
        <v>17</v>
      </c>
      <c r="Y152" s="4" t="s">
        <v>942</v>
      </c>
      <c r="Z152" s="4" t="s">
        <v>943</v>
      </c>
      <c r="AA152" s="4"/>
      <c r="AB152" s="4"/>
      <c r="AC152" s="4"/>
      <c r="AD152" s="4"/>
      <c r="AE152" s="4"/>
      <c r="AF152" s="4"/>
      <c r="AG152" s="4"/>
    </row>
    <row r="153" ht="12.75" customHeight="1">
      <c r="A153" s="4" t="s">
        <v>938</v>
      </c>
      <c r="B153" s="5" t="s">
        <v>944</v>
      </c>
      <c r="C153" s="4"/>
      <c r="D153" s="4" t="s">
        <v>945</v>
      </c>
      <c r="E153" s="4"/>
      <c r="F153" s="4" t="s">
        <v>755</v>
      </c>
      <c r="G153" s="4"/>
      <c r="H153" s="4"/>
      <c r="I153" s="4"/>
      <c r="J153" s="4"/>
      <c r="K153" s="4"/>
      <c r="L153" s="4"/>
      <c r="M153" s="4"/>
      <c r="N153" s="4"/>
      <c r="O153" s="4"/>
      <c r="P153" s="4"/>
      <c r="Q153" s="4"/>
      <c r="R153" s="4"/>
      <c r="S153" s="4"/>
      <c r="T153" s="4"/>
      <c r="U153" s="4"/>
      <c r="V153" s="4"/>
      <c r="W153" s="4" t="s">
        <v>946</v>
      </c>
      <c r="X153" s="4" t="s">
        <v>17</v>
      </c>
      <c r="Y153" s="4" t="s">
        <v>947</v>
      </c>
      <c r="Z153" s="4" t="s">
        <v>948</v>
      </c>
      <c r="AA153" s="4"/>
      <c r="AB153" s="4"/>
      <c r="AC153" s="4"/>
      <c r="AD153" s="4"/>
      <c r="AE153" s="4"/>
      <c r="AF153" s="4"/>
      <c r="AG153" s="4"/>
    </row>
    <row r="154" ht="12.75" customHeight="1">
      <c r="A154" s="4" t="s">
        <v>949</v>
      </c>
      <c r="B154" s="5" t="s">
        <v>950</v>
      </c>
      <c r="C154" s="4"/>
      <c r="D154" s="4" t="s">
        <v>951</v>
      </c>
      <c r="E154" s="4"/>
      <c r="F154" s="4" t="s">
        <v>755</v>
      </c>
      <c r="G154" s="4"/>
      <c r="H154" s="4"/>
      <c r="I154" s="4"/>
      <c r="J154" s="4"/>
      <c r="K154" s="4"/>
      <c r="L154" s="4"/>
      <c r="M154" s="4"/>
      <c r="N154" s="4"/>
      <c r="O154" s="4"/>
      <c r="P154" s="4"/>
      <c r="Q154" s="4"/>
      <c r="R154" s="4"/>
      <c r="S154" s="4"/>
      <c r="T154" s="4"/>
      <c r="U154" s="4"/>
      <c r="V154" s="4"/>
      <c r="W154" s="4" t="s">
        <v>952</v>
      </c>
      <c r="X154" s="4" t="s">
        <v>17</v>
      </c>
      <c r="Y154" s="4" t="s">
        <v>953</v>
      </c>
      <c r="Z154" s="4" t="s">
        <v>954</v>
      </c>
      <c r="AA154" s="4"/>
      <c r="AB154" s="4"/>
      <c r="AC154" s="4"/>
      <c r="AD154" s="4"/>
      <c r="AE154" s="4"/>
      <c r="AF154" s="4"/>
      <c r="AG154" s="4"/>
    </row>
    <row r="155" ht="12.75" customHeight="1">
      <c r="A155" s="4" t="s">
        <v>949</v>
      </c>
      <c r="B155" s="5" t="s">
        <v>950</v>
      </c>
      <c r="C155" s="4"/>
      <c r="D155" s="4" t="s">
        <v>951</v>
      </c>
      <c r="E155" s="4"/>
      <c r="F155" s="4" t="s">
        <v>755</v>
      </c>
      <c r="G155" s="4"/>
      <c r="H155" s="4"/>
      <c r="I155" s="4"/>
      <c r="J155" s="4"/>
      <c r="K155" s="4"/>
      <c r="L155" s="4"/>
      <c r="M155" s="4"/>
      <c r="N155" s="4"/>
      <c r="O155" s="4"/>
      <c r="P155" s="4"/>
      <c r="Q155" s="4"/>
      <c r="R155" s="4"/>
      <c r="S155" s="4"/>
      <c r="T155" s="4"/>
      <c r="U155" s="4"/>
      <c r="V155" s="4"/>
      <c r="W155" s="4" t="s">
        <v>952</v>
      </c>
      <c r="X155" s="4" t="s">
        <v>17</v>
      </c>
      <c r="Y155" s="4" t="s">
        <v>955</v>
      </c>
      <c r="Z155" s="4" t="s">
        <v>956</v>
      </c>
      <c r="AA155" s="4"/>
      <c r="AB155" s="4"/>
      <c r="AC155" s="4"/>
      <c r="AD155" s="4"/>
      <c r="AE155" s="4"/>
      <c r="AF155" s="4"/>
      <c r="AG155" s="4"/>
    </row>
    <row r="156" ht="12.75" customHeight="1">
      <c r="A156" s="4" t="s">
        <v>957</v>
      </c>
      <c r="B156" s="5" t="s">
        <v>958</v>
      </c>
      <c r="C156" s="4"/>
      <c r="D156" s="4" t="s">
        <v>959</v>
      </c>
      <c r="E156" s="4"/>
      <c r="F156" s="4" t="s">
        <v>755</v>
      </c>
      <c r="G156" s="4"/>
      <c r="H156" s="4"/>
      <c r="I156" s="4"/>
      <c r="J156" s="4"/>
      <c r="K156" s="4"/>
      <c r="L156" s="4"/>
      <c r="M156" s="4"/>
      <c r="N156" s="4"/>
      <c r="O156" s="4"/>
      <c r="P156" s="4"/>
      <c r="Q156" s="4"/>
      <c r="R156" s="4"/>
      <c r="S156" s="4"/>
      <c r="T156" s="4"/>
      <c r="U156" s="4"/>
      <c r="V156" s="4"/>
      <c r="W156" s="4" t="s">
        <v>960</v>
      </c>
      <c r="X156" s="4" t="s">
        <v>17</v>
      </c>
      <c r="Y156" s="4" t="s">
        <v>961</v>
      </c>
      <c r="Z156" s="4" t="s">
        <v>962</v>
      </c>
      <c r="AA156" s="4"/>
      <c r="AB156" s="4"/>
      <c r="AC156" s="4"/>
      <c r="AD156" s="4"/>
      <c r="AE156" s="4"/>
      <c r="AF156" s="4"/>
      <c r="AG156" s="4"/>
    </row>
    <row r="157" ht="12.75" customHeight="1">
      <c r="A157" s="4" t="s">
        <v>963</v>
      </c>
      <c r="B157" s="5" t="s">
        <v>964</v>
      </c>
      <c r="C157" s="4"/>
      <c r="D157" s="4" t="s">
        <v>965</v>
      </c>
      <c r="E157" s="4"/>
      <c r="F157" s="4" t="s">
        <v>755</v>
      </c>
      <c r="G157" s="4"/>
      <c r="H157" s="4"/>
      <c r="I157" s="4"/>
      <c r="J157" s="4"/>
      <c r="K157" s="4"/>
      <c r="L157" s="4"/>
      <c r="M157" s="4"/>
      <c r="N157" s="4"/>
      <c r="O157" s="4"/>
      <c r="P157" s="4"/>
      <c r="Q157" s="4"/>
      <c r="R157" s="4"/>
      <c r="S157" s="4"/>
      <c r="T157" s="4"/>
      <c r="U157" s="4"/>
      <c r="V157" s="4"/>
      <c r="W157" s="4" t="s">
        <v>966</v>
      </c>
      <c r="X157" s="4" t="s">
        <v>17</v>
      </c>
      <c r="Y157" s="4" t="s">
        <v>967</v>
      </c>
      <c r="Z157" s="4" t="s">
        <v>968</v>
      </c>
      <c r="AA157" s="4"/>
      <c r="AB157" s="4"/>
      <c r="AC157" s="4"/>
      <c r="AD157" s="4"/>
      <c r="AE157" s="4"/>
      <c r="AF157" s="4"/>
      <c r="AG157" s="4"/>
    </row>
    <row r="158" ht="12.75" customHeight="1">
      <c r="A158" s="4" t="s">
        <v>969</v>
      </c>
      <c r="B158" s="5" t="s">
        <v>970</v>
      </c>
      <c r="C158" s="4"/>
      <c r="D158" s="4" t="s">
        <v>971</v>
      </c>
      <c r="E158" s="4"/>
      <c r="F158" s="4" t="s">
        <v>755</v>
      </c>
      <c r="G158" s="4"/>
      <c r="H158" s="4"/>
      <c r="I158" s="4"/>
      <c r="J158" s="4"/>
      <c r="K158" s="4"/>
      <c r="L158" s="4"/>
      <c r="M158" s="4"/>
      <c r="N158" s="4"/>
      <c r="O158" s="4"/>
      <c r="P158" s="4"/>
      <c r="Q158" s="4"/>
      <c r="R158" s="4"/>
      <c r="S158" s="4"/>
      <c r="T158" s="4"/>
      <c r="U158" s="4"/>
      <c r="V158" s="4"/>
      <c r="W158" s="4" t="s">
        <v>972</v>
      </c>
      <c r="X158" s="4" t="s">
        <v>17</v>
      </c>
      <c r="Y158" s="4" t="s">
        <v>973</v>
      </c>
      <c r="Z158" s="4" t="s">
        <v>974</v>
      </c>
      <c r="AA158" s="4"/>
      <c r="AB158" s="4"/>
      <c r="AC158" s="4"/>
      <c r="AD158" s="4"/>
      <c r="AE158" s="4"/>
      <c r="AF158" s="4"/>
      <c r="AG158" s="4"/>
    </row>
    <row r="159" ht="12.75" customHeight="1">
      <c r="A159" s="4" t="s">
        <v>975</v>
      </c>
      <c r="B159" s="5" t="s">
        <v>976</v>
      </c>
      <c r="C159" s="4"/>
      <c r="D159" s="4" t="s">
        <v>977</v>
      </c>
      <c r="E159" s="4"/>
      <c r="F159" s="4" t="s">
        <v>755</v>
      </c>
      <c r="G159" s="4"/>
      <c r="H159" s="4"/>
      <c r="I159" s="4"/>
      <c r="J159" s="4"/>
      <c r="K159" s="4"/>
      <c r="L159" s="4"/>
      <c r="M159" s="4"/>
      <c r="N159" s="4"/>
      <c r="O159" s="4"/>
      <c r="P159" s="4"/>
      <c r="Q159" s="4"/>
      <c r="R159" s="4"/>
      <c r="S159" s="4"/>
      <c r="T159" s="4"/>
      <c r="U159" s="4"/>
      <c r="V159" s="4"/>
      <c r="W159" s="4" t="s">
        <v>978</v>
      </c>
      <c r="X159" s="4" t="s">
        <v>17</v>
      </c>
      <c r="Y159" s="4" t="s">
        <v>979</v>
      </c>
      <c r="Z159" s="4" t="s">
        <v>980</v>
      </c>
      <c r="AA159" s="4"/>
      <c r="AB159" s="4"/>
      <c r="AC159" s="4"/>
      <c r="AD159" s="4"/>
      <c r="AE159" s="4"/>
      <c r="AF159" s="4"/>
      <c r="AG159" s="4"/>
    </row>
    <row r="160" ht="12.75" customHeight="1">
      <c r="A160" s="9" t="s">
        <v>981</v>
      </c>
      <c r="B160" s="10" t="s">
        <v>982</v>
      </c>
      <c r="C160" s="9"/>
      <c r="D160" s="9" t="s">
        <v>983</v>
      </c>
      <c r="E160" s="9"/>
      <c r="F160" s="9" t="s">
        <v>755</v>
      </c>
      <c r="G160" s="9"/>
      <c r="H160" s="9"/>
      <c r="I160" s="9"/>
      <c r="J160" s="9"/>
      <c r="K160" s="9"/>
      <c r="L160" s="9"/>
      <c r="M160" s="9"/>
      <c r="N160" s="9"/>
      <c r="O160" s="9"/>
      <c r="P160" s="9"/>
      <c r="Q160" s="9"/>
      <c r="R160" s="9"/>
      <c r="S160" s="9"/>
      <c r="T160" s="9"/>
      <c r="U160" s="9"/>
      <c r="V160" s="9"/>
      <c r="W160" s="9" t="s">
        <v>984</v>
      </c>
      <c r="X160" s="9" t="s">
        <v>17</v>
      </c>
      <c r="Y160" s="9" t="s">
        <v>985</v>
      </c>
      <c r="Z160" s="9" t="s">
        <v>986</v>
      </c>
      <c r="AA160" s="9"/>
      <c r="AB160" s="9"/>
      <c r="AC160" s="9"/>
      <c r="AD160" s="9"/>
      <c r="AE160" s="9"/>
      <c r="AF160" s="9"/>
      <c r="AG160" s="9"/>
    </row>
    <row r="161" ht="12.75" customHeight="1">
      <c r="A161" s="4" t="s">
        <v>987</v>
      </c>
      <c r="B161" s="5" t="s">
        <v>988</v>
      </c>
      <c r="C161" s="4"/>
      <c r="D161" s="4" t="s">
        <v>989</v>
      </c>
      <c r="E161" s="4"/>
      <c r="F161" s="4" t="s">
        <v>755</v>
      </c>
      <c r="G161" s="4"/>
      <c r="H161" s="4"/>
      <c r="I161" s="4"/>
      <c r="J161" s="4"/>
      <c r="K161" s="4"/>
      <c r="L161" s="4"/>
      <c r="M161" s="4"/>
      <c r="N161" s="4"/>
      <c r="O161" s="4"/>
      <c r="P161" s="4"/>
      <c r="Q161" s="4"/>
      <c r="R161" s="4"/>
      <c r="S161" s="4"/>
      <c r="T161" s="4"/>
      <c r="U161" s="4"/>
      <c r="V161" s="4"/>
      <c r="W161" s="4" t="s">
        <v>990</v>
      </c>
      <c r="X161" s="4" t="s">
        <v>17</v>
      </c>
      <c r="Y161" s="4" t="s">
        <v>991</v>
      </c>
      <c r="Z161" s="4" t="s">
        <v>992</v>
      </c>
      <c r="AA161" s="4"/>
      <c r="AB161" s="4"/>
      <c r="AC161" s="4"/>
      <c r="AD161" s="4"/>
      <c r="AE161" s="4"/>
      <c r="AF161" s="4"/>
      <c r="AG161" s="4"/>
    </row>
    <row r="162" ht="12.75" customHeight="1">
      <c r="A162" s="9" t="s">
        <v>993</v>
      </c>
      <c r="B162" s="10" t="s">
        <v>994</v>
      </c>
      <c r="C162" s="9"/>
      <c r="D162" s="9" t="s">
        <v>995</v>
      </c>
      <c r="E162" s="9"/>
      <c r="F162" s="9" t="s">
        <v>755</v>
      </c>
      <c r="G162" s="9"/>
      <c r="H162" s="9"/>
      <c r="I162" s="9"/>
      <c r="J162" s="9"/>
      <c r="K162" s="9"/>
      <c r="L162" s="9"/>
      <c r="M162" s="9"/>
      <c r="N162" s="9"/>
      <c r="O162" s="9"/>
      <c r="P162" s="9"/>
      <c r="Q162" s="9"/>
      <c r="R162" s="9"/>
      <c r="S162" s="9"/>
      <c r="T162" s="9"/>
      <c r="U162" s="9"/>
      <c r="V162" s="9"/>
      <c r="W162" s="9" t="s">
        <v>996</v>
      </c>
      <c r="X162" s="9" t="s">
        <v>17</v>
      </c>
      <c r="Y162" s="9" t="s">
        <v>997</v>
      </c>
      <c r="Z162" s="9" t="s">
        <v>998</v>
      </c>
      <c r="AA162" s="9"/>
      <c r="AB162" s="9"/>
      <c r="AC162" s="9"/>
      <c r="AD162" s="9"/>
      <c r="AE162" s="9"/>
      <c r="AF162" s="9"/>
      <c r="AG162" s="9"/>
    </row>
    <row r="163" ht="12.75" customHeight="1">
      <c r="A163" s="4" t="s">
        <v>999</v>
      </c>
      <c r="B163" s="5" t="s">
        <v>1000</v>
      </c>
      <c r="C163" s="4"/>
      <c r="D163" s="4" t="s">
        <v>1001</v>
      </c>
      <c r="E163" s="4"/>
      <c r="F163" s="4" t="s">
        <v>755</v>
      </c>
      <c r="G163" s="4"/>
      <c r="H163" s="4"/>
      <c r="I163" s="4"/>
      <c r="J163" s="4"/>
      <c r="K163" s="4"/>
      <c r="L163" s="4"/>
      <c r="M163" s="4"/>
      <c r="N163" s="4"/>
      <c r="O163" s="4"/>
      <c r="P163" s="4"/>
      <c r="Q163" s="4"/>
      <c r="R163" s="4"/>
      <c r="S163" s="4"/>
      <c r="T163" s="4"/>
      <c r="U163" s="4"/>
      <c r="V163" s="4"/>
      <c r="W163" s="4" t="s">
        <v>1002</v>
      </c>
      <c r="X163" s="4" t="s">
        <v>17</v>
      </c>
      <c r="Y163" s="4" t="s">
        <v>1003</v>
      </c>
      <c r="Z163" s="4" t="s">
        <v>1004</v>
      </c>
      <c r="AA163" s="4"/>
      <c r="AB163" s="4"/>
      <c r="AC163" s="4"/>
      <c r="AD163" s="4"/>
      <c r="AE163" s="4"/>
      <c r="AF163" s="4"/>
      <c r="AG163" s="4"/>
    </row>
    <row r="164" ht="12.75" customHeight="1">
      <c r="A164" s="4" t="s">
        <v>1005</v>
      </c>
      <c r="B164" s="5" t="s">
        <v>1006</v>
      </c>
      <c r="C164" s="4"/>
      <c r="D164" s="4" t="s">
        <v>1007</v>
      </c>
      <c r="E164" s="4"/>
      <c r="F164" s="4" t="s">
        <v>755</v>
      </c>
      <c r="G164" s="4"/>
      <c r="H164" s="4"/>
      <c r="I164" s="4"/>
      <c r="J164" s="4"/>
      <c r="K164" s="4"/>
      <c r="L164" s="4"/>
      <c r="M164" s="4"/>
      <c r="N164" s="4"/>
      <c r="O164" s="4"/>
      <c r="P164" s="4"/>
      <c r="Q164" s="4"/>
      <c r="R164" s="4"/>
      <c r="S164" s="4"/>
      <c r="T164" s="4"/>
      <c r="U164" s="4"/>
      <c r="V164" s="4"/>
      <c r="W164" s="4" t="s">
        <v>1008</v>
      </c>
      <c r="X164" s="4" t="s">
        <v>17</v>
      </c>
      <c r="Y164" s="4" t="s">
        <v>1009</v>
      </c>
      <c r="Z164" s="4" t="s">
        <v>1010</v>
      </c>
      <c r="AA164" s="4"/>
      <c r="AB164" s="4"/>
      <c r="AC164" s="4"/>
      <c r="AD164" s="4"/>
      <c r="AE164" s="4"/>
      <c r="AF164" s="4"/>
      <c r="AG164" s="4"/>
    </row>
    <row r="165" ht="12.75" customHeight="1">
      <c r="A165" s="4" t="s">
        <v>1011</v>
      </c>
      <c r="B165" s="5" t="s">
        <v>1012</v>
      </c>
      <c r="C165" s="4"/>
      <c r="D165" s="4" t="s">
        <v>1013</v>
      </c>
      <c r="E165" s="4"/>
      <c r="F165" s="4" t="s">
        <v>755</v>
      </c>
      <c r="G165" s="4"/>
      <c r="H165" s="4"/>
      <c r="I165" s="4"/>
      <c r="J165" s="4"/>
      <c r="K165" s="4"/>
      <c r="L165" s="4"/>
      <c r="M165" s="4"/>
      <c r="N165" s="4"/>
      <c r="O165" s="4"/>
      <c r="P165" s="4"/>
      <c r="Q165" s="4"/>
      <c r="R165" s="4"/>
      <c r="S165" s="4"/>
      <c r="T165" s="4"/>
      <c r="U165" s="4"/>
      <c r="V165" s="4"/>
      <c r="W165" s="4" t="s">
        <v>1014</v>
      </c>
      <c r="X165" s="4" t="s">
        <v>17</v>
      </c>
      <c r="Y165" s="4" t="s">
        <v>1015</v>
      </c>
      <c r="Z165" s="4" t="s">
        <v>1016</v>
      </c>
      <c r="AA165" s="4"/>
      <c r="AB165" s="4"/>
      <c r="AC165" s="4"/>
      <c r="AD165" s="4"/>
      <c r="AE165" s="4"/>
      <c r="AF165" s="4"/>
      <c r="AG165" s="4"/>
    </row>
    <row r="166" ht="12.75" customHeight="1">
      <c r="A166" s="4" t="s">
        <v>1017</v>
      </c>
      <c r="B166" s="5" t="s">
        <v>1018</v>
      </c>
      <c r="C166" s="4"/>
      <c r="D166" s="4" t="s">
        <v>1019</v>
      </c>
      <c r="E166" s="4"/>
      <c r="F166" s="4" t="s">
        <v>755</v>
      </c>
      <c r="G166" s="4"/>
      <c r="H166" s="4"/>
      <c r="I166" s="4"/>
      <c r="J166" s="4"/>
      <c r="K166" s="4"/>
      <c r="L166" s="4"/>
      <c r="M166" s="4"/>
      <c r="N166" s="4"/>
      <c r="O166" s="4"/>
      <c r="P166" s="4"/>
      <c r="Q166" s="4"/>
      <c r="R166" s="4"/>
      <c r="S166" s="4"/>
      <c r="T166" s="4"/>
      <c r="U166" s="4"/>
      <c r="V166" s="4"/>
      <c r="W166" s="4" t="s">
        <v>1020</v>
      </c>
      <c r="X166" s="4" t="s">
        <v>17</v>
      </c>
      <c r="Y166" s="4" t="s">
        <v>1021</v>
      </c>
      <c r="Z166" s="4" t="s">
        <v>1022</v>
      </c>
      <c r="AA166" s="4"/>
      <c r="AB166" s="4"/>
      <c r="AC166" s="4"/>
      <c r="AD166" s="4"/>
      <c r="AE166" s="4"/>
      <c r="AF166" s="4"/>
      <c r="AG166" s="4"/>
    </row>
    <row r="167" ht="12.75" customHeight="1">
      <c r="A167" s="4" t="s">
        <v>1023</v>
      </c>
      <c r="B167" s="5" t="s">
        <v>1024</v>
      </c>
      <c r="C167" s="4"/>
      <c r="D167" s="4" t="s">
        <v>1025</v>
      </c>
      <c r="E167" s="4"/>
      <c r="F167" s="4" t="s">
        <v>755</v>
      </c>
      <c r="G167" s="4"/>
      <c r="H167" s="4"/>
      <c r="I167" s="4"/>
      <c r="J167" s="4"/>
      <c r="K167" s="4"/>
      <c r="L167" s="4"/>
      <c r="M167" s="4"/>
      <c r="N167" s="4"/>
      <c r="O167" s="4"/>
      <c r="P167" s="4"/>
      <c r="Q167" s="4"/>
      <c r="R167" s="4"/>
      <c r="S167" s="4"/>
      <c r="T167" s="4"/>
      <c r="U167" s="4"/>
      <c r="V167" s="4"/>
      <c r="W167" s="4" t="s">
        <v>1026</v>
      </c>
      <c r="X167" s="4" t="s">
        <v>17</v>
      </c>
      <c r="Y167" s="4" t="s">
        <v>1027</v>
      </c>
      <c r="Z167" s="4" t="s">
        <v>1028</v>
      </c>
      <c r="AA167" s="4"/>
      <c r="AB167" s="4"/>
      <c r="AC167" s="4"/>
      <c r="AD167" s="4"/>
      <c r="AE167" s="4"/>
      <c r="AF167" s="4"/>
      <c r="AG167" s="4"/>
    </row>
    <row r="168" ht="12.75" customHeight="1">
      <c r="A168" s="4" t="s">
        <v>1029</v>
      </c>
      <c r="B168" s="5" t="s">
        <v>1030</v>
      </c>
      <c r="C168" s="4"/>
      <c r="D168" s="4" t="s">
        <v>1031</v>
      </c>
      <c r="E168" s="4"/>
      <c r="F168" s="4" t="s">
        <v>755</v>
      </c>
      <c r="G168" s="4"/>
      <c r="H168" s="4"/>
      <c r="I168" s="4"/>
      <c r="J168" s="4"/>
      <c r="K168" s="4"/>
      <c r="L168" s="4"/>
      <c r="M168" s="4"/>
      <c r="N168" s="4"/>
      <c r="O168" s="4"/>
      <c r="P168" s="4"/>
      <c r="Q168" s="4"/>
      <c r="R168" s="4"/>
      <c r="S168" s="4"/>
      <c r="T168" s="4"/>
      <c r="U168" s="4"/>
      <c r="V168" s="4"/>
      <c r="W168" s="4" t="s">
        <v>1032</v>
      </c>
      <c r="X168" s="4" t="s">
        <v>17</v>
      </c>
      <c r="Y168" s="4" t="s">
        <v>1033</v>
      </c>
      <c r="Z168" s="4" t="s">
        <v>1034</v>
      </c>
      <c r="AA168" s="4"/>
      <c r="AB168" s="4"/>
      <c r="AC168" s="4"/>
      <c r="AD168" s="4"/>
      <c r="AE168" s="4"/>
      <c r="AF168" s="4"/>
      <c r="AG168" s="4"/>
    </row>
    <row r="169" ht="12.75" customHeight="1">
      <c r="A169" s="4" t="s">
        <v>1035</v>
      </c>
      <c r="B169" s="5" t="s">
        <v>1036</v>
      </c>
      <c r="C169" s="4"/>
      <c r="D169" s="4" t="s">
        <v>1037</v>
      </c>
      <c r="E169" s="4"/>
      <c r="F169" s="4" t="s">
        <v>755</v>
      </c>
      <c r="G169" s="4"/>
      <c r="H169" s="4"/>
      <c r="I169" s="4"/>
      <c r="J169" s="4"/>
      <c r="K169" s="4"/>
      <c r="L169" s="4"/>
      <c r="M169" s="4"/>
      <c r="N169" s="4"/>
      <c r="O169" s="4"/>
      <c r="P169" s="4"/>
      <c r="Q169" s="4"/>
      <c r="R169" s="4"/>
      <c r="S169" s="4"/>
      <c r="T169" s="4"/>
      <c r="U169" s="4"/>
      <c r="V169" s="4"/>
      <c r="W169" s="4" t="s">
        <v>1038</v>
      </c>
      <c r="X169" s="4" t="s">
        <v>17</v>
      </c>
      <c r="Y169" s="4" t="s">
        <v>1039</v>
      </c>
      <c r="Z169" s="4" t="s">
        <v>1040</v>
      </c>
      <c r="AA169" s="4"/>
      <c r="AB169" s="4"/>
      <c r="AC169" s="4"/>
      <c r="AD169" s="4"/>
      <c r="AE169" s="4"/>
      <c r="AF169" s="4"/>
      <c r="AG169" s="4"/>
    </row>
    <row r="170" ht="12.75" customHeight="1">
      <c r="A170" s="4" t="s">
        <v>1041</v>
      </c>
      <c r="B170" s="5" t="s">
        <v>1042</v>
      </c>
      <c r="C170" s="4"/>
      <c r="D170" s="4" t="s">
        <v>1043</v>
      </c>
      <c r="E170" s="4"/>
      <c r="F170" s="4" t="s">
        <v>755</v>
      </c>
      <c r="G170" s="4"/>
      <c r="H170" s="4"/>
      <c r="I170" s="4"/>
      <c r="J170" s="4"/>
      <c r="K170" s="4"/>
      <c r="L170" s="4"/>
      <c r="M170" s="4"/>
      <c r="N170" s="4"/>
      <c r="O170" s="4"/>
      <c r="P170" s="4"/>
      <c r="Q170" s="4"/>
      <c r="R170" s="4"/>
      <c r="S170" s="4"/>
      <c r="T170" s="4"/>
      <c r="U170" s="4"/>
      <c r="V170" s="4"/>
      <c r="W170" s="4" t="s">
        <v>1044</v>
      </c>
      <c r="X170" s="4" t="s">
        <v>17</v>
      </c>
      <c r="Y170" s="4" t="s">
        <v>1045</v>
      </c>
      <c r="Z170" s="4" t="s">
        <v>1046</v>
      </c>
      <c r="AA170" s="4"/>
      <c r="AB170" s="4"/>
      <c r="AC170" s="4"/>
      <c r="AD170" s="4"/>
      <c r="AE170" s="4"/>
      <c r="AF170" s="4"/>
      <c r="AG170" s="4"/>
    </row>
    <row r="171" ht="12.75" customHeight="1">
      <c r="A171" s="4" t="s">
        <v>1047</v>
      </c>
      <c r="B171" s="5" t="s">
        <v>1048</v>
      </c>
      <c r="C171" s="4"/>
      <c r="D171" s="4" t="s">
        <v>1049</v>
      </c>
      <c r="E171" s="4"/>
      <c r="F171" s="4" t="s">
        <v>755</v>
      </c>
      <c r="G171" s="4"/>
      <c r="H171" s="4"/>
      <c r="I171" s="4"/>
      <c r="J171" s="4"/>
      <c r="K171" s="4"/>
      <c r="L171" s="4"/>
      <c r="M171" s="4"/>
      <c r="N171" s="4"/>
      <c r="O171" s="4"/>
      <c r="P171" s="4"/>
      <c r="Q171" s="4"/>
      <c r="R171" s="4"/>
      <c r="S171" s="4"/>
      <c r="T171" s="4"/>
      <c r="U171" s="4"/>
      <c r="V171" s="4"/>
      <c r="W171" s="4" t="s">
        <v>1050</v>
      </c>
      <c r="X171" s="4" t="s">
        <v>17</v>
      </c>
      <c r="Y171" s="4" t="s">
        <v>1051</v>
      </c>
      <c r="Z171" s="4" t="s">
        <v>1052</v>
      </c>
      <c r="AA171" s="4"/>
      <c r="AB171" s="4"/>
      <c r="AC171" s="4"/>
      <c r="AD171" s="4"/>
      <c r="AE171" s="4"/>
      <c r="AF171" s="4"/>
      <c r="AG171" s="4"/>
    </row>
    <row r="172" ht="12.75" customHeight="1">
      <c r="A172" s="4" t="s">
        <v>1053</v>
      </c>
      <c r="B172" s="5" t="s">
        <v>1054</v>
      </c>
      <c r="C172" s="4"/>
      <c r="D172" s="4" t="s">
        <v>1055</v>
      </c>
      <c r="E172" s="4"/>
      <c r="F172" s="4" t="s">
        <v>755</v>
      </c>
      <c r="G172" s="4"/>
      <c r="H172" s="4"/>
      <c r="I172" s="4"/>
      <c r="J172" s="4"/>
      <c r="K172" s="4"/>
      <c r="L172" s="4"/>
      <c r="M172" s="4"/>
      <c r="N172" s="4"/>
      <c r="O172" s="4"/>
      <c r="P172" s="4"/>
      <c r="Q172" s="4"/>
      <c r="R172" s="4"/>
      <c r="S172" s="4"/>
      <c r="T172" s="4"/>
      <c r="U172" s="4"/>
      <c r="V172" s="4"/>
      <c r="W172" s="4" t="s">
        <v>1056</v>
      </c>
      <c r="X172" s="4" t="s">
        <v>17</v>
      </c>
      <c r="Y172" s="4" t="s">
        <v>1057</v>
      </c>
      <c r="Z172" s="4" t="s">
        <v>1058</v>
      </c>
      <c r="AA172" s="4"/>
      <c r="AB172" s="4"/>
      <c r="AC172" s="4"/>
      <c r="AD172" s="4"/>
      <c r="AE172" s="4"/>
      <c r="AF172" s="4"/>
      <c r="AG172" s="4"/>
    </row>
    <row r="173" ht="12.75" customHeight="1">
      <c r="A173" s="4" t="s">
        <v>1059</v>
      </c>
      <c r="B173" s="5" t="s">
        <v>1060</v>
      </c>
      <c r="C173" s="4"/>
      <c r="D173" s="4" t="s">
        <v>1061</v>
      </c>
      <c r="E173" s="4"/>
      <c r="F173" s="4" t="s">
        <v>755</v>
      </c>
      <c r="G173" s="4"/>
      <c r="H173" s="4"/>
      <c r="I173" s="4"/>
      <c r="J173" s="4"/>
      <c r="K173" s="4"/>
      <c r="L173" s="4"/>
      <c r="M173" s="4"/>
      <c r="N173" s="4"/>
      <c r="O173" s="4"/>
      <c r="P173" s="4"/>
      <c r="Q173" s="4"/>
      <c r="R173" s="4"/>
      <c r="S173" s="4"/>
      <c r="T173" s="4"/>
      <c r="U173" s="4"/>
      <c r="V173" s="4"/>
      <c r="W173" s="4" t="s">
        <v>1062</v>
      </c>
      <c r="X173" s="4" t="s">
        <v>17</v>
      </c>
      <c r="Y173" s="4" t="s">
        <v>1063</v>
      </c>
      <c r="Z173" s="4" t="s">
        <v>1064</v>
      </c>
      <c r="AA173" s="4"/>
      <c r="AB173" s="4"/>
      <c r="AC173" s="4"/>
      <c r="AD173" s="4"/>
      <c r="AE173" s="4"/>
      <c r="AF173" s="4"/>
      <c r="AG173" s="4"/>
    </row>
    <row r="174" ht="12.75" customHeight="1">
      <c r="A174" s="4" t="s">
        <v>1065</v>
      </c>
      <c r="B174" s="5" t="s">
        <v>1066</v>
      </c>
      <c r="C174" s="4"/>
      <c r="D174" s="4" t="s">
        <v>1067</v>
      </c>
      <c r="E174" s="4"/>
      <c r="F174" s="4" t="s">
        <v>755</v>
      </c>
      <c r="G174" s="4"/>
      <c r="H174" s="4"/>
      <c r="I174" s="4"/>
      <c r="J174" s="4"/>
      <c r="K174" s="4"/>
      <c r="L174" s="4"/>
      <c r="M174" s="4"/>
      <c r="N174" s="4"/>
      <c r="O174" s="4"/>
      <c r="P174" s="4"/>
      <c r="Q174" s="4"/>
      <c r="R174" s="4"/>
      <c r="S174" s="4"/>
      <c r="T174" s="4"/>
      <c r="U174" s="4"/>
      <c r="V174" s="4"/>
      <c r="W174" s="4"/>
      <c r="X174" s="4" t="s">
        <v>17</v>
      </c>
      <c r="Y174" s="4" t="s">
        <v>1068</v>
      </c>
      <c r="Z174" s="4" t="s">
        <v>1069</v>
      </c>
      <c r="AA174" s="4"/>
      <c r="AB174" s="4"/>
      <c r="AC174" s="4"/>
      <c r="AD174" s="4"/>
      <c r="AE174" s="4"/>
      <c r="AF174" s="4"/>
      <c r="AG174" s="4"/>
    </row>
    <row r="175" ht="12.75" customHeight="1">
      <c r="A175" s="9" t="s">
        <v>1070</v>
      </c>
      <c r="B175" s="10" t="s">
        <v>1071</v>
      </c>
      <c r="C175" s="9"/>
      <c r="D175" s="9" t="s">
        <v>1072</v>
      </c>
      <c r="E175" s="9"/>
      <c r="F175" s="9" t="s">
        <v>755</v>
      </c>
      <c r="G175" s="9"/>
      <c r="H175" s="9"/>
      <c r="I175" s="9"/>
      <c r="J175" s="9"/>
      <c r="K175" s="9"/>
      <c r="L175" s="9"/>
      <c r="M175" s="9"/>
      <c r="N175" s="9"/>
      <c r="O175" s="9"/>
      <c r="P175" s="9"/>
      <c r="Q175" s="9"/>
      <c r="R175" s="9"/>
      <c r="S175" s="9"/>
      <c r="T175" s="9"/>
      <c r="U175" s="9"/>
      <c r="V175" s="9"/>
      <c r="W175" s="9" t="s">
        <v>1073</v>
      </c>
      <c r="X175" s="9" t="s">
        <v>17</v>
      </c>
      <c r="Y175" s="9" t="s">
        <v>1074</v>
      </c>
      <c r="Z175" s="9" t="s">
        <v>1075</v>
      </c>
      <c r="AA175" s="9"/>
      <c r="AB175" s="9"/>
      <c r="AC175" s="9"/>
      <c r="AD175" s="9"/>
      <c r="AE175" s="9"/>
      <c r="AF175" s="9"/>
      <c r="AG175" s="9"/>
    </row>
    <row r="176" ht="12.75" customHeight="1">
      <c r="A176" s="4" t="s">
        <v>1076</v>
      </c>
      <c r="B176" s="5" t="s">
        <v>1077</v>
      </c>
      <c r="C176" s="4"/>
      <c r="D176" s="4" t="s">
        <v>1078</v>
      </c>
      <c r="E176" s="4"/>
      <c r="F176" s="4" t="s">
        <v>755</v>
      </c>
      <c r="G176" s="4"/>
      <c r="H176" s="4"/>
      <c r="I176" s="4"/>
      <c r="J176" s="4"/>
      <c r="K176" s="4"/>
      <c r="L176" s="4"/>
      <c r="M176" s="4"/>
      <c r="N176" s="4"/>
      <c r="O176" s="4"/>
      <c r="P176" s="4"/>
      <c r="Q176" s="4"/>
      <c r="R176" s="4"/>
      <c r="S176" s="4"/>
      <c r="T176" s="4"/>
      <c r="U176" s="4"/>
      <c r="V176" s="4"/>
      <c r="W176" s="4" t="s">
        <v>1079</v>
      </c>
      <c r="X176" s="4" t="s">
        <v>17</v>
      </c>
      <c r="Y176" s="4" t="s">
        <v>1080</v>
      </c>
      <c r="Z176" s="4" t="s">
        <v>1081</v>
      </c>
      <c r="AA176" s="4"/>
      <c r="AB176" s="4"/>
      <c r="AC176" s="4"/>
      <c r="AD176" s="4"/>
      <c r="AE176" s="4"/>
      <c r="AF176" s="4"/>
      <c r="AG176" s="4"/>
    </row>
    <row r="177" ht="12.75" customHeight="1">
      <c r="A177" s="4" t="s">
        <v>1082</v>
      </c>
      <c r="B177" s="5" t="s">
        <v>1083</v>
      </c>
      <c r="C177" s="4"/>
      <c r="D177" s="4" t="s">
        <v>1084</v>
      </c>
      <c r="E177" s="4"/>
      <c r="F177" s="4" t="s">
        <v>755</v>
      </c>
      <c r="G177" s="4"/>
      <c r="H177" s="4"/>
      <c r="I177" s="4"/>
      <c r="J177" s="4"/>
      <c r="K177" s="4"/>
      <c r="L177" s="4"/>
      <c r="M177" s="4"/>
      <c r="N177" s="4"/>
      <c r="O177" s="4"/>
      <c r="P177" s="4"/>
      <c r="Q177" s="4"/>
      <c r="R177" s="4"/>
      <c r="S177" s="4"/>
      <c r="T177" s="4"/>
      <c r="U177" s="4"/>
      <c r="V177" s="4"/>
      <c r="W177" s="4" t="s">
        <v>1085</v>
      </c>
      <c r="X177" s="4" t="s">
        <v>272</v>
      </c>
      <c r="Y177" s="4" t="s">
        <v>1086</v>
      </c>
      <c r="Z177" s="4" t="s">
        <v>1087</v>
      </c>
      <c r="AA177" s="4"/>
      <c r="AB177" s="4"/>
      <c r="AC177" s="4"/>
      <c r="AD177" s="4"/>
      <c r="AE177" s="4"/>
      <c r="AF177" s="4"/>
      <c r="AG177" s="4"/>
    </row>
    <row r="178" ht="12.75" customHeight="1">
      <c r="A178" s="4" t="s">
        <v>1088</v>
      </c>
      <c r="B178" s="5" t="s">
        <v>1089</v>
      </c>
      <c r="C178" s="4"/>
      <c r="D178" s="4" t="s">
        <v>1090</v>
      </c>
      <c r="E178" s="4"/>
      <c r="F178" s="4" t="s">
        <v>755</v>
      </c>
      <c r="G178" s="4"/>
      <c r="H178" s="4"/>
      <c r="I178" s="4"/>
      <c r="J178" s="4"/>
      <c r="K178" s="4"/>
      <c r="L178" s="4"/>
      <c r="M178" s="4"/>
      <c r="N178" s="4"/>
      <c r="O178" s="4"/>
      <c r="P178" s="4"/>
      <c r="Q178" s="4"/>
      <c r="R178" s="4"/>
      <c r="S178" s="4"/>
      <c r="T178" s="4"/>
      <c r="U178" s="4"/>
      <c r="V178" s="4"/>
      <c r="W178" s="4" t="s">
        <v>1091</v>
      </c>
      <c r="X178" s="4" t="s">
        <v>17</v>
      </c>
      <c r="Y178" s="4" t="s">
        <v>1092</v>
      </c>
      <c r="Z178" s="4" t="s">
        <v>1093</v>
      </c>
      <c r="AA178" s="4"/>
      <c r="AB178" s="4"/>
      <c r="AC178" s="4"/>
      <c r="AD178" s="4"/>
      <c r="AE178" s="4"/>
      <c r="AF178" s="4"/>
      <c r="AG178" s="4"/>
    </row>
    <row r="179" ht="12.75" customHeight="1">
      <c r="A179" s="9" t="s">
        <v>1094</v>
      </c>
      <c r="B179" s="10" t="s">
        <v>1095</v>
      </c>
      <c r="C179" s="9"/>
      <c r="D179" s="9" t="s">
        <v>1096</v>
      </c>
      <c r="E179" s="9"/>
      <c r="F179" s="9" t="s">
        <v>755</v>
      </c>
      <c r="G179" s="9"/>
      <c r="H179" s="9"/>
      <c r="I179" s="9"/>
      <c r="J179" s="9"/>
      <c r="K179" s="9"/>
      <c r="L179" s="9"/>
      <c r="M179" s="9"/>
      <c r="N179" s="9"/>
      <c r="O179" s="9"/>
      <c r="P179" s="9"/>
      <c r="Q179" s="9"/>
      <c r="R179" s="9"/>
      <c r="S179" s="9"/>
      <c r="T179" s="9"/>
      <c r="U179" s="9"/>
      <c r="V179" s="9"/>
      <c r="W179" s="9" t="s">
        <v>1097</v>
      </c>
      <c r="X179" s="9" t="s">
        <v>17</v>
      </c>
      <c r="Y179" s="9" t="s">
        <v>1098</v>
      </c>
      <c r="Z179" s="9" t="s">
        <v>1099</v>
      </c>
      <c r="AA179" s="9"/>
      <c r="AB179" s="9"/>
      <c r="AC179" s="9"/>
      <c r="AD179" s="9"/>
      <c r="AE179" s="9"/>
      <c r="AF179" s="9"/>
      <c r="AG179" s="9"/>
    </row>
    <row r="180" ht="12.75" customHeight="1">
      <c r="A180" s="4" t="s">
        <v>1100</v>
      </c>
      <c r="B180" s="5" t="s">
        <v>1101</v>
      </c>
      <c r="C180" s="4"/>
      <c r="D180" s="4" t="s">
        <v>1102</v>
      </c>
      <c r="E180" s="4"/>
      <c r="F180" s="4" t="s">
        <v>755</v>
      </c>
      <c r="G180" s="4"/>
      <c r="H180" s="4"/>
      <c r="I180" s="4"/>
      <c r="J180" s="4"/>
      <c r="K180" s="4"/>
      <c r="L180" s="4"/>
      <c r="M180" s="4"/>
      <c r="N180" s="4"/>
      <c r="O180" s="4"/>
      <c r="P180" s="4"/>
      <c r="Q180" s="4"/>
      <c r="R180" s="4"/>
      <c r="S180" s="4"/>
      <c r="T180" s="4"/>
      <c r="U180" s="4"/>
      <c r="V180" s="4"/>
      <c r="W180" s="4" t="s">
        <v>1103</v>
      </c>
      <c r="X180" s="4" t="s">
        <v>17</v>
      </c>
      <c r="Y180" s="4" t="s">
        <v>1104</v>
      </c>
      <c r="Z180" s="4" t="s">
        <v>1105</v>
      </c>
      <c r="AA180" s="4"/>
      <c r="AB180" s="4"/>
      <c r="AC180" s="4"/>
      <c r="AD180" s="4"/>
      <c r="AE180" s="4"/>
      <c r="AF180" s="4"/>
      <c r="AG180" s="4"/>
    </row>
    <row r="181" ht="12.75" customHeight="1">
      <c r="A181" s="4" t="s">
        <v>1106</v>
      </c>
      <c r="B181" s="5" t="s">
        <v>1107</v>
      </c>
      <c r="C181" s="4"/>
      <c r="D181" s="4" t="s">
        <v>1108</v>
      </c>
      <c r="E181" s="4"/>
      <c r="F181" s="4" t="s">
        <v>755</v>
      </c>
      <c r="G181" s="4"/>
      <c r="H181" s="4"/>
      <c r="I181" s="4"/>
      <c r="J181" s="4"/>
      <c r="K181" s="4"/>
      <c r="L181" s="4"/>
      <c r="M181" s="4"/>
      <c r="N181" s="4"/>
      <c r="O181" s="4"/>
      <c r="P181" s="4"/>
      <c r="Q181" s="4"/>
      <c r="R181" s="4"/>
      <c r="S181" s="4"/>
      <c r="T181" s="4"/>
      <c r="U181" s="4"/>
      <c r="V181" s="4"/>
      <c r="W181" s="4" t="s">
        <v>1109</v>
      </c>
      <c r="X181" s="4" t="s">
        <v>17</v>
      </c>
      <c r="Y181" s="4" t="s">
        <v>1110</v>
      </c>
      <c r="Z181" s="4" t="s">
        <v>1111</v>
      </c>
      <c r="AA181" s="4"/>
      <c r="AB181" s="4"/>
      <c r="AC181" s="4"/>
      <c r="AD181" s="4"/>
      <c r="AE181" s="4"/>
      <c r="AF181" s="4"/>
      <c r="AG181" s="4"/>
    </row>
    <row r="182" ht="12.75" customHeight="1">
      <c r="A182" s="4" t="s">
        <v>1112</v>
      </c>
      <c r="B182" s="5" t="s">
        <v>1113</v>
      </c>
      <c r="C182" s="4"/>
      <c r="D182" s="4" t="s">
        <v>1114</v>
      </c>
      <c r="E182" s="4"/>
      <c r="F182" s="4" t="s">
        <v>755</v>
      </c>
      <c r="G182" s="4"/>
      <c r="H182" s="4"/>
      <c r="I182" s="4"/>
      <c r="J182" s="4"/>
      <c r="K182" s="4"/>
      <c r="L182" s="4"/>
      <c r="M182" s="4"/>
      <c r="N182" s="4"/>
      <c r="O182" s="4"/>
      <c r="P182" s="4"/>
      <c r="Q182" s="4"/>
      <c r="R182" s="4"/>
      <c r="S182" s="4"/>
      <c r="T182" s="4"/>
      <c r="U182" s="4"/>
      <c r="V182" s="4"/>
      <c r="W182" s="4" t="s">
        <v>1115</v>
      </c>
      <c r="X182" s="4" t="s">
        <v>497</v>
      </c>
      <c r="Y182" s="4" t="s">
        <v>1116</v>
      </c>
      <c r="Z182" s="4" t="s">
        <v>1117</v>
      </c>
      <c r="AA182" s="4"/>
      <c r="AB182" s="4"/>
      <c r="AC182" s="4"/>
      <c r="AD182" s="4"/>
      <c r="AE182" s="4"/>
      <c r="AF182" s="4"/>
      <c r="AG182" s="4"/>
    </row>
    <row r="183" ht="12.75" customHeight="1">
      <c r="A183" s="4" t="s">
        <v>1118</v>
      </c>
      <c r="B183" s="5" t="s">
        <v>1119</v>
      </c>
      <c r="C183" s="4"/>
      <c r="D183" s="4" t="s">
        <v>1120</v>
      </c>
      <c r="E183" s="4"/>
      <c r="F183" s="4" t="s">
        <v>755</v>
      </c>
      <c r="G183" s="4"/>
      <c r="H183" s="4"/>
      <c r="I183" s="4"/>
      <c r="J183" s="4"/>
      <c r="K183" s="4"/>
      <c r="L183" s="4"/>
      <c r="M183" s="4"/>
      <c r="N183" s="4"/>
      <c r="O183" s="4"/>
      <c r="P183" s="4"/>
      <c r="Q183" s="4"/>
      <c r="R183" s="4"/>
      <c r="S183" s="4"/>
      <c r="T183" s="4"/>
      <c r="U183" s="4"/>
      <c r="V183" s="4"/>
      <c r="W183" s="4" t="s">
        <v>1121</v>
      </c>
      <c r="X183" s="4" t="s">
        <v>17</v>
      </c>
      <c r="Y183" s="4" t="s">
        <v>1122</v>
      </c>
      <c r="Z183" s="4" t="s">
        <v>1123</v>
      </c>
      <c r="AA183" s="4"/>
      <c r="AB183" s="4"/>
      <c r="AC183" s="4"/>
      <c r="AD183" s="4"/>
      <c r="AE183" s="4"/>
      <c r="AF183" s="4"/>
      <c r="AG183" s="4"/>
    </row>
    <row r="184" ht="12.75" customHeight="1">
      <c r="A184" s="4" t="s">
        <v>1124</v>
      </c>
      <c r="B184" s="5" t="s">
        <v>1125</v>
      </c>
      <c r="C184" s="4"/>
      <c r="D184" s="4" t="s">
        <v>1126</v>
      </c>
      <c r="E184" s="4"/>
      <c r="F184" s="4" t="s">
        <v>755</v>
      </c>
      <c r="G184" s="4"/>
      <c r="H184" s="4"/>
      <c r="I184" s="4"/>
      <c r="J184" s="4"/>
      <c r="K184" s="4"/>
      <c r="L184" s="4"/>
      <c r="M184" s="4"/>
      <c r="N184" s="4"/>
      <c r="O184" s="4"/>
      <c r="P184" s="4"/>
      <c r="Q184" s="4"/>
      <c r="R184" s="4"/>
      <c r="S184" s="4"/>
      <c r="T184" s="4"/>
      <c r="U184" s="4"/>
      <c r="V184" s="4"/>
      <c r="W184" s="4" t="s">
        <v>1127</v>
      </c>
      <c r="X184" s="4" t="s">
        <v>17</v>
      </c>
      <c r="Y184" s="4" t="s">
        <v>1128</v>
      </c>
      <c r="Z184" s="4" t="s">
        <v>1129</v>
      </c>
      <c r="AA184" s="4"/>
      <c r="AB184" s="4"/>
      <c r="AC184" s="4"/>
      <c r="AD184" s="4"/>
      <c r="AE184" s="4"/>
      <c r="AF184" s="4"/>
      <c r="AG184" s="4"/>
    </row>
    <row r="185" ht="12.75" customHeight="1">
      <c r="A185" s="4" t="s">
        <v>1130</v>
      </c>
      <c r="B185" s="5" t="s">
        <v>1131</v>
      </c>
      <c r="C185" s="4"/>
      <c r="D185" s="4" t="s">
        <v>1132</v>
      </c>
      <c r="E185" s="4"/>
      <c r="F185" s="4" t="s">
        <v>755</v>
      </c>
      <c r="G185" s="4"/>
      <c r="H185" s="4"/>
      <c r="I185" s="4"/>
      <c r="J185" s="4"/>
      <c r="K185" s="4"/>
      <c r="L185" s="4"/>
      <c r="M185" s="4"/>
      <c r="N185" s="4"/>
      <c r="O185" s="4"/>
      <c r="P185" s="4"/>
      <c r="Q185" s="4"/>
      <c r="R185" s="4"/>
      <c r="S185" s="4"/>
      <c r="T185" s="4"/>
      <c r="U185" s="4"/>
      <c r="V185" s="4"/>
      <c r="W185" s="4" t="s">
        <v>1133</v>
      </c>
      <c r="X185" s="4" t="s">
        <v>17</v>
      </c>
      <c r="Y185" s="4" t="s">
        <v>1134</v>
      </c>
      <c r="Z185" s="4" t="s">
        <v>1135</v>
      </c>
      <c r="AA185" s="4"/>
      <c r="AB185" s="4"/>
      <c r="AC185" s="4"/>
      <c r="AD185" s="4"/>
      <c r="AE185" s="4"/>
      <c r="AF185" s="4"/>
      <c r="AG185" s="4"/>
    </row>
    <row r="186" ht="12.75" customHeight="1">
      <c r="A186" s="4" t="s">
        <v>1136</v>
      </c>
      <c r="B186" s="5" t="s">
        <v>1137</v>
      </c>
      <c r="C186" s="4"/>
      <c r="D186" s="4" t="s">
        <v>1138</v>
      </c>
      <c r="E186" s="4"/>
      <c r="F186" s="4" t="s">
        <v>755</v>
      </c>
      <c r="G186" s="4"/>
      <c r="H186" s="4"/>
      <c r="I186" s="4"/>
      <c r="J186" s="4"/>
      <c r="K186" s="4"/>
      <c r="L186" s="4"/>
      <c r="M186" s="4"/>
      <c r="N186" s="4"/>
      <c r="O186" s="4"/>
      <c r="P186" s="4"/>
      <c r="Q186" s="4"/>
      <c r="R186" s="4"/>
      <c r="S186" s="4"/>
      <c r="T186" s="4"/>
      <c r="U186" s="4"/>
      <c r="V186" s="4"/>
      <c r="W186" s="4" t="s">
        <v>1139</v>
      </c>
      <c r="X186" s="4" t="s">
        <v>17</v>
      </c>
      <c r="Y186" s="4" t="s">
        <v>1140</v>
      </c>
      <c r="Z186" s="4" t="s">
        <v>1141</v>
      </c>
      <c r="AA186" s="4"/>
      <c r="AB186" s="4"/>
      <c r="AC186" s="4"/>
      <c r="AD186" s="4"/>
      <c r="AE186" s="4"/>
      <c r="AF186" s="4"/>
      <c r="AG186" s="4"/>
    </row>
    <row r="187" ht="12.75" customHeight="1">
      <c r="A187" s="4" t="s">
        <v>1142</v>
      </c>
      <c r="B187" s="5" t="s">
        <v>1143</v>
      </c>
      <c r="C187" s="4"/>
      <c r="D187" s="4" t="s">
        <v>1144</v>
      </c>
      <c r="E187" s="4"/>
      <c r="F187" s="4" t="s">
        <v>755</v>
      </c>
      <c r="G187" s="4"/>
      <c r="H187" s="4"/>
      <c r="I187" s="4"/>
      <c r="J187" s="4"/>
      <c r="K187" s="4"/>
      <c r="L187" s="4"/>
      <c r="M187" s="4"/>
      <c r="N187" s="4"/>
      <c r="O187" s="4"/>
      <c r="P187" s="4"/>
      <c r="Q187" s="4"/>
      <c r="R187" s="4"/>
      <c r="S187" s="4"/>
      <c r="T187" s="4"/>
      <c r="U187" s="4"/>
      <c r="V187" s="4"/>
      <c r="W187" s="4" t="s">
        <v>1145</v>
      </c>
      <c r="X187" s="4" t="s">
        <v>17</v>
      </c>
      <c r="Y187" s="4" t="s">
        <v>1146</v>
      </c>
      <c r="Z187" s="4" t="s">
        <v>1147</v>
      </c>
      <c r="AA187" s="4"/>
      <c r="AB187" s="4"/>
      <c r="AC187" s="4"/>
      <c r="AD187" s="4"/>
      <c r="AE187" s="4"/>
      <c r="AF187" s="4"/>
      <c r="AG187" s="4"/>
    </row>
    <row r="188" ht="12.75" customHeight="1">
      <c r="A188" s="4" t="s">
        <v>1148</v>
      </c>
      <c r="B188" s="5" t="s">
        <v>1149</v>
      </c>
      <c r="C188" s="4"/>
      <c r="D188" s="4" t="s">
        <v>1150</v>
      </c>
      <c r="E188" s="4"/>
      <c r="F188" s="4" t="s">
        <v>755</v>
      </c>
      <c r="G188" s="4"/>
      <c r="H188" s="4"/>
      <c r="I188" s="4"/>
      <c r="J188" s="4"/>
      <c r="K188" s="4"/>
      <c r="L188" s="4"/>
      <c r="M188" s="4"/>
      <c r="N188" s="4"/>
      <c r="O188" s="4"/>
      <c r="P188" s="4"/>
      <c r="Q188" s="4"/>
      <c r="R188" s="4"/>
      <c r="S188" s="4"/>
      <c r="T188" s="4"/>
      <c r="U188" s="4"/>
      <c r="V188" s="4"/>
      <c r="W188" s="4" t="s">
        <v>1151</v>
      </c>
      <c r="X188" s="4" t="s">
        <v>17</v>
      </c>
      <c r="Y188" s="4" t="s">
        <v>1152</v>
      </c>
      <c r="Z188" s="4" t="s">
        <v>1153</v>
      </c>
      <c r="AA188" s="4"/>
      <c r="AB188" s="4"/>
      <c r="AC188" s="4"/>
      <c r="AD188" s="4"/>
      <c r="AE188" s="4"/>
      <c r="AF188" s="4"/>
      <c r="AG188" s="4"/>
    </row>
    <row r="189" ht="12.75" customHeight="1">
      <c r="A189" s="4" t="s">
        <v>1154</v>
      </c>
      <c r="B189" s="5" t="s">
        <v>1155</v>
      </c>
      <c r="C189" s="4"/>
      <c r="D189" s="4" t="s">
        <v>1156</v>
      </c>
      <c r="E189" s="4"/>
      <c r="F189" s="4" t="s">
        <v>755</v>
      </c>
      <c r="G189" s="4"/>
      <c r="H189" s="4"/>
      <c r="I189" s="4"/>
      <c r="J189" s="4"/>
      <c r="K189" s="4"/>
      <c r="L189" s="4"/>
      <c r="M189" s="4"/>
      <c r="N189" s="4"/>
      <c r="O189" s="4"/>
      <c r="P189" s="4"/>
      <c r="Q189" s="4"/>
      <c r="R189" s="4"/>
      <c r="S189" s="4"/>
      <c r="T189" s="4"/>
      <c r="U189" s="4"/>
      <c r="V189" s="4"/>
      <c r="W189" s="4" t="s">
        <v>1157</v>
      </c>
      <c r="X189" s="4" t="s">
        <v>17</v>
      </c>
      <c r="Y189" s="4" t="s">
        <v>1158</v>
      </c>
      <c r="Z189" s="4" t="s">
        <v>1159</v>
      </c>
      <c r="AA189" s="4"/>
      <c r="AB189" s="4"/>
      <c r="AC189" s="4"/>
      <c r="AD189" s="4"/>
      <c r="AE189" s="4"/>
      <c r="AF189" s="4"/>
      <c r="AG189" s="4"/>
    </row>
    <row r="190" ht="12.75" customHeight="1">
      <c r="A190" s="4" t="s">
        <v>1160</v>
      </c>
      <c r="B190" s="5" t="s">
        <v>1161</v>
      </c>
      <c r="C190" s="4"/>
      <c r="D190" s="4" t="s">
        <v>1162</v>
      </c>
      <c r="E190" s="4"/>
      <c r="F190" s="4" t="s">
        <v>755</v>
      </c>
      <c r="G190" s="4"/>
      <c r="H190" s="4"/>
      <c r="I190" s="4"/>
      <c r="J190" s="4"/>
      <c r="K190" s="4"/>
      <c r="L190" s="4"/>
      <c r="M190" s="4"/>
      <c r="N190" s="4"/>
      <c r="O190" s="4"/>
      <c r="P190" s="4"/>
      <c r="Q190" s="4"/>
      <c r="R190" s="4"/>
      <c r="S190" s="4"/>
      <c r="T190" s="4"/>
      <c r="U190" s="4"/>
      <c r="V190" s="4"/>
      <c r="W190" s="4" t="s">
        <v>1163</v>
      </c>
      <c r="X190" s="4" t="s">
        <v>17</v>
      </c>
      <c r="Y190" s="4" t="s">
        <v>1164</v>
      </c>
      <c r="Z190" s="4" t="s">
        <v>1165</v>
      </c>
      <c r="AA190" s="4"/>
      <c r="AB190" s="4"/>
      <c r="AC190" s="4"/>
      <c r="AD190" s="4"/>
      <c r="AE190" s="4"/>
      <c r="AF190" s="4"/>
      <c r="AG190" s="4"/>
    </row>
    <row r="191" ht="12.75" customHeight="1">
      <c r="A191" s="4" t="s">
        <v>1166</v>
      </c>
      <c r="B191" s="5" t="s">
        <v>1167</v>
      </c>
      <c r="C191" s="4"/>
      <c r="D191" s="4" t="s">
        <v>1168</v>
      </c>
      <c r="E191" s="4"/>
      <c r="F191" s="4" t="s">
        <v>755</v>
      </c>
      <c r="G191" s="4"/>
      <c r="H191" s="4"/>
      <c r="I191" s="4"/>
      <c r="J191" s="4"/>
      <c r="K191" s="4"/>
      <c r="L191" s="4"/>
      <c r="M191" s="4"/>
      <c r="N191" s="4"/>
      <c r="O191" s="4"/>
      <c r="P191" s="4"/>
      <c r="Q191" s="4"/>
      <c r="R191" s="4"/>
      <c r="S191" s="4"/>
      <c r="T191" s="4"/>
      <c r="U191" s="4"/>
      <c r="V191" s="4"/>
      <c r="W191" s="4" t="s">
        <v>1169</v>
      </c>
      <c r="X191" s="4" t="s">
        <v>497</v>
      </c>
      <c r="Y191" s="4" t="s">
        <v>1170</v>
      </c>
      <c r="Z191" s="4" t="s">
        <v>1171</v>
      </c>
      <c r="AA191" s="4"/>
      <c r="AB191" s="4"/>
      <c r="AC191" s="4"/>
      <c r="AD191" s="4"/>
      <c r="AE191" s="4"/>
      <c r="AF191" s="4"/>
      <c r="AG191" s="4"/>
    </row>
    <row r="192" ht="12.75" customHeight="1">
      <c r="A192" s="4" t="s">
        <v>1172</v>
      </c>
      <c r="B192" s="5" t="s">
        <v>1173</v>
      </c>
      <c r="C192" s="4"/>
      <c r="D192" s="4" t="s">
        <v>1174</v>
      </c>
      <c r="E192" s="4"/>
      <c r="F192" s="4" t="s">
        <v>755</v>
      </c>
      <c r="G192" s="4"/>
      <c r="H192" s="4"/>
      <c r="I192" s="4"/>
      <c r="J192" s="4"/>
      <c r="K192" s="4"/>
      <c r="L192" s="4"/>
      <c r="M192" s="4"/>
      <c r="N192" s="4"/>
      <c r="O192" s="4"/>
      <c r="P192" s="4"/>
      <c r="Q192" s="4"/>
      <c r="R192" s="4"/>
      <c r="S192" s="4"/>
      <c r="T192" s="4"/>
      <c r="U192" s="4"/>
      <c r="V192" s="4"/>
      <c r="W192" s="4" t="s">
        <v>1175</v>
      </c>
      <c r="X192" s="4" t="s">
        <v>17</v>
      </c>
      <c r="Y192" s="4" t="s">
        <v>1176</v>
      </c>
      <c r="Z192" s="4" t="s">
        <v>1177</v>
      </c>
      <c r="AA192" s="4"/>
      <c r="AB192" s="4"/>
      <c r="AC192" s="4"/>
      <c r="AD192" s="4"/>
      <c r="AE192" s="4"/>
      <c r="AF192" s="4"/>
      <c r="AG192" s="4"/>
    </row>
    <row r="193" ht="12.75" customHeight="1">
      <c r="A193" s="4" t="s">
        <v>1178</v>
      </c>
      <c r="B193" s="5" t="s">
        <v>1179</v>
      </c>
      <c r="C193" s="4"/>
      <c r="D193" s="4" t="s">
        <v>1180</v>
      </c>
      <c r="E193" s="4"/>
      <c r="F193" s="4" t="s">
        <v>1181</v>
      </c>
      <c r="G193" s="4"/>
      <c r="H193" s="4"/>
      <c r="I193" s="4"/>
      <c r="J193" s="4"/>
      <c r="K193" s="4"/>
      <c r="L193" s="4"/>
      <c r="M193" s="4"/>
      <c r="N193" s="4"/>
      <c r="O193" s="4"/>
      <c r="P193" s="4"/>
      <c r="Q193" s="4"/>
      <c r="R193" s="4"/>
      <c r="S193" s="4"/>
      <c r="T193" s="4"/>
      <c r="U193" s="4"/>
      <c r="V193" s="4"/>
      <c r="W193" s="4" t="s">
        <v>1182</v>
      </c>
      <c r="X193" s="4" t="s">
        <v>17</v>
      </c>
      <c r="Y193" s="4" t="s">
        <v>1183</v>
      </c>
      <c r="Z193" s="4" t="s">
        <v>1184</v>
      </c>
      <c r="AA193" s="4"/>
      <c r="AB193" s="4"/>
      <c r="AC193" s="4"/>
      <c r="AD193" s="4"/>
      <c r="AE193" s="4"/>
      <c r="AF193" s="4"/>
      <c r="AG193" s="4"/>
    </row>
    <row r="194" ht="12.75" customHeight="1">
      <c r="A194" s="4" t="s">
        <v>1185</v>
      </c>
      <c r="B194" s="5" t="s">
        <v>1186</v>
      </c>
      <c r="C194" s="4"/>
      <c r="D194" s="4" t="s">
        <v>1187</v>
      </c>
      <c r="E194" s="4"/>
      <c r="F194" s="4" t="s">
        <v>1181</v>
      </c>
      <c r="G194" s="4"/>
      <c r="H194" s="4"/>
      <c r="I194" s="4"/>
      <c r="J194" s="4"/>
      <c r="K194" s="4"/>
      <c r="L194" s="4"/>
      <c r="M194" s="4"/>
      <c r="N194" s="4"/>
      <c r="O194" s="4"/>
      <c r="P194" s="4"/>
      <c r="Q194" s="4"/>
      <c r="R194" s="4"/>
      <c r="S194" s="4"/>
      <c r="T194" s="4"/>
      <c r="U194" s="4"/>
      <c r="V194" s="4"/>
      <c r="W194" s="4" t="s">
        <v>1188</v>
      </c>
      <c r="X194" s="4" t="s">
        <v>17</v>
      </c>
      <c r="Y194" s="4" t="s">
        <v>1189</v>
      </c>
      <c r="Z194" s="4" t="s">
        <v>1190</v>
      </c>
      <c r="AA194" s="4"/>
      <c r="AB194" s="4"/>
      <c r="AC194" s="4"/>
      <c r="AD194" s="4"/>
      <c r="AE194" s="4"/>
      <c r="AF194" s="4"/>
      <c r="AG194" s="4"/>
    </row>
    <row r="195" ht="12.75" customHeight="1">
      <c r="A195" s="4" t="s">
        <v>1191</v>
      </c>
      <c r="B195" s="5" t="s">
        <v>1192</v>
      </c>
      <c r="C195" s="4"/>
      <c r="D195" s="4" t="s">
        <v>1193</v>
      </c>
      <c r="E195" s="4"/>
      <c r="F195" s="4" t="s">
        <v>1181</v>
      </c>
      <c r="G195" s="4"/>
      <c r="H195" s="4"/>
      <c r="I195" s="4"/>
      <c r="J195" s="4"/>
      <c r="K195" s="4"/>
      <c r="L195" s="4"/>
      <c r="M195" s="4"/>
      <c r="N195" s="4"/>
      <c r="O195" s="4" t="s">
        <v>1194</v>
      </c>
      <c r="P195" s="4"/>
      <c r="Q195" s="4"/>
      <c r="R195" s="4"/>
      <c r="S195" s="4"/>
      <c r="T195" s="4"/>
      <c r="U195" s="4"/>
      <c r="V195" s="4"/>
      <c r="W195" s="4" t="s">
        <v>1195</v>
      </c>
      <c r="X195" s="4" t="s">
        <v>17</v>
      </c>
      <c r="Y195" s="4" t="s">
        <v>1196</v>
      </c>
      <c r="Z195" s="4" t="s">
        <v>1197</v>
      </c>
      <c r="AA195" s="4"/>
      <c r="AB195" s="4"/>
      <c r="AC195" s="4"/>
      <c r="AD195" s="4"/>
      <c r="AE195" s="4"/>
      <c r="AF195" s="4"/>
      <c r="AG195" s="4"/>
    </row>
    <row r="196" ht="12.75" customHeight="1">
      <c r="A196" s="7" t="s">
        <v>1198</v>
      </c>
      <c r="B196" s="8" t="s">
        <v>1199</v>
      </c>
      <c r="C196" s="7"/>
      <c r="D196" s="7" t="s">
        <v>1200</v>
      </c>
      <c r="E196" s="7"/>
      <c r="F196" s="7" t="s">
        <v>1181</v>
      </c>
      <c r="G196" s="7"/>
      <c r="H196" s="7"/>
      <c r="I196" s="7"/>
      <c r="J196" s="7"/>
      <c r="K196" s="7"/>
      <c r="L196" s="7"/>
      <c r="M196" s="7"/>
      <c r="N196" s="7"/>
      <c r="O196" s="7"/>
      <c r="P196" s="7"/>
      <c r="Q196" s="7"/>
      <c r="R196" s="7"/>
      <c r="S196" s="7"/>
      <c r="T196" s="7"/>
      <c r="U196" s="7"/>
      <c r="V196" s="7"/>
      <c r="W196" s="7" t="s">
        <v>1201</v>
      </c>
      <c r="X196" s="7" t="s">
        <v>17</v>
      </c>
      <c r="Y196" s="7" t="s">
        <v>1202</v>
      </c>
      <c r="Z196" s="7" t="s">
        <v>1203</v>
      </c>
      <c r="AA196" s="7"/>
      <c r="AB196" s="7"/>
      <c r="AC196" s="7"/>
      <c r="AD196" s="7"/>
      <c r="AE196" s="7"/>
      <c r="AF196" s="7"/>
      <c r="AG196" s="7"/>
    </row>
    <row r="197" ht="12.75" customHeight="1">
      <c r="A197" s="4" t="s">
        <v>1204</v>
      </c>
      <c r="B197" s="5" t="s">
        <v>1205</v>
      </c>
      <c r="C197" s="4"/>
      <c r="D197" s="4" t="s">
        <v>1206</v>
      </c>
      <c r="E197" s="4"/>
      <c r="F197" s="4" t="s">
        <v>1181</v>
      </c>
      <c r="G197" s="4"/>
      <c r="H197" s="4"/>
      <c r="I197" s="4"/>
      <c r="J197" s="4"/>
      <c r="K197" s="4"/>
      <c r="L197" s="4"/>
      <c r="M197" s="4"/>
      <c r="N197" s="4"/>
      <c r="O197" s="4"/>
      <c r="P197" s="4"/>
      <c r="Q197" s="4"/>
      <c r="R197" s="4"/>
      <c r="S197" s="4"/>
      <c r="T197" s="4"/>
      <c r="U197" s="4"/>
      <c r="V197" s="4"/>
      <c r="W197" s="4" t="s">
        <v>1207</v>
      </c>
      <c r="X197" s="4" t="s">
        <v>17</v>
      </c>
      <c r="Y197" s="4" t="s">
        <v>1208</v>
      </c>
      <c r="Z197" s="4" t="s">
        <v>1209</v>
      </c>
      <c r="AA197" s="4"/>
      <c r="AB197" s="4"/>
      <c r="AC197" s="4"/>
      <c r="AD197" s="4"/>
      <c r="AE197" s="4"/>
      <c r="AF197" s="4"/>
      <c r="AG197" s="4"/>
    </row>
    <row r="198" ht="12.75" customHeight="1">
      <c r="A198" s="7" t="s">
        <v>1210</v>
      </c>
      <c r="B198" s="8" t="s">
        <v>1211</v>
      </c>
      <c r="C198" s="7"/>
      <c r="D198" s="7" t="s">
        <v>1212</v>
      </c>
      <c r="E198" s="7"/>
      <c r="F198" s="7" t="s">
        <v>1181</v>
      </c>
      <c r="G198" s="7"/>
      <c r="H198" s="7"/>
      <c r="I198" s="7"/>
      <c r="J198" s="7"/>
      <c r="K198" s="7"/>
      <c r="L198" s="7"/>
      <c r="M198" s="7"/>
      <c r="N198" s="7"/>
      <c r="O198" s="7"/>
      <c r="P198" s="7"/>
      <c r="Q198" s="7"/>
      <c r="R198" s="7"/>
      <c r="S198" s="7"/>
      <c r="T198" s="7"/>
      <c r="U198" s="7"/>
      <c r="V198" s="7"/>
      <c r="W198" s="7"/>
      <c r="X198" s="7" t="s">
        <v>17</v>
      </c>
      <c r="Y198" s="7" t="s">
        <v>1213</v>
      </c>
      <c r="Z198" s="7" t="s">
        <v>1214</v>
      </c>
      <c r="AA198" s="7"/>
      <c r="AB198" s="7"/>
      <c r="AC198" s="7"/>
      <c r="AD198" s="7"/>
      <c r="AE198" s="7"/>
      <c r="AF198" s="7"/>
      <c r="AG198" s="7"/>
    </row>
    <row r="199" ht="12.75" customHeight="1">
      <c r="A199" s="4" t="s">
        <v>1215</v>
      </c>
      <c r="B199" s="5" t="s">
        <v>1216</v>
      </c>
      <c r="C199" s="4"/>
      <c r="D199" s="4" t="s">
        <v>1217</v>
      </c>
      <c r="E199" s="4"/>
      <c r="F199" s="4" t="s">
        <v>1181</v>
      </c>
      <c r="G199" s="4"/>
      <c r="H199" s="4"/>
      <c r="I199" s="4"/>
      <c r="J199" s="4"/>
      <c r="K199" s="4"/>
      <c r="L199" s="4"/>
      <c r="M199" s="4"/>
      <c r="N199" s="4"/>
      <c r="O199" s="4"/>
      <c r="P199" s="4"/>
      <c r="Q199" s="4"/>
      <c r="R199" s="4"/>
      <c r="S199" s="4"/>
      <c r="T199" s="4"/>
      <c r="U199" s="4"/>
      <c r="V199" s="4"/>
      <c r="W199" s="4"/>
      <c r="X199" s="4" t="s">
        <v>17</v>
      </c>
      <c r="Y199" s="4" t="s">
        <v>1218</v>
      </c>
      <c r="Z199" s="4" t="s">
        <v>1219</v>
      </c>
      <c r="AA199" s="4"/>
      <c r="AB199" s="4"/>
      <c r="AC199" s="4"/>
      <c r="AD199" s="4"/>
      <c r="AE199" s="4"/>
      <c r="AF199" s="4"/>
      <c r="AG199" s="4"/>
    </row>
    <row r="200" ht="12.75" customHeight="1">
      <c r="A200" s="9" t="s">
        <v>1220</v>
      </c>
      <c r="B200" s="10" t="s">
        <v>1221</v>
      </c>
      <c r="C200" s="9"/>
      <c r="D200" s="9" t="s">
        <v>1222</v>
      </c>
      <c r="E200" s="9"/>
      <c r="F200" s="9" t="s">
        <v>1181</v>
      </c>
      <c r="G200" s="9"/>
      <c r="H200" s="9"/>
      <c r="I200" s="9"/>
      <c r="J200" s="9"/>
      <c r="K200" s="9"/>
      <c r="L200" s="9"/>
      <c r="M200" s="9"/>
      <c r="N200" s="9"/>
      <c r="O200" s="9"/>
      <c r="P200" s="9"/>
      <c r="Q200" s="9"/>
      <c r="R200" s="9"/>
      <c r="S200" s="9"/>
      <c r="T200" s="9"/>
      <c r="U200" s="9"/>
      <c r="V200" s="9"/>
      <c r="W200" s="9" t="s">
        <v>1223</v>
      </c>
      <c r="X200" s="9" t="s">
        <v>17</v>
      </c>
      <c r="Y200" s="9" t="s">
        <v>1224</v>
      </c>
      <c r="Z200" s="9" t="s">
        <v>1225</v>
      </c>
      <c r="AA200" s="9"/>
      <c r="AB200" s="9"/>
      <c r="AC200" s="9"/>
      <c r="AD200" s="9"/>
      <c r="AE200" s="9"/>
      <c r="AF200" s="9"/>
      <c r="AG200" s="9"/>
    </row>
    <row r="201" ht="12.75" customHeight="1">
      <c r="A201" s="4" t="s">
        <v>1226</v>
      </c>
      <c r="B201" s="5" t="s">
        <v>1227</v>
      </c>
      <c r="C201" s="4"/>
      <c r="D201" s="4" t="s">
        <v>1228</v>
      </c>
      <c r="E201" s="4"/>
      <c r="F201" s="4" t="s">
        <v>1181</v>
      </c>
      <c r="G201" s="4"/>
      <c r="H201" s="4"/>
      <c r="I201" s="4"/>
      <c r="J201" s="4"/>
      <c r="K201" s="4"/>
      <c r="L201" s="4"/>
      <c r="M201" s="4"/>
      <c r="N201" s="4"/>
      <c r="O201" s="4"/>
      <c r="P201" s="4"/>
      <c r="Q201" s="4"/>
      <c r="R201" s="4"/>
      <c r="S201" s="4"/>
      <c r="T201" s="4"/>
      <c r="U201" s="4"/>
      <c r="V201" s="4"/>
      <c r="W201" s="4" t="s">
        <v>1229</v>
      </c>
      <c r="X201" s="4" t="s">
        <v>17</v>
      </c>
      <c r="Y201" s="4" t="s">
        <v>1230</v>
      </c>
      <c r="Z201" s="4" t="s">
        <v>1231</v>
      </c>
      <c r="AA201" s="4"/>
      <c r="AB201" s="4"/>
      <c r="AC201" s="4"/>
      <c r="AD201" s="4"/>
      <c r="AE201" s="4"/>
      <c r="AF201" s="4"/>
      <c r="AG201" s="4"/>
    </row>
    <row r="202" ht="12.75" customHeight="1">
      <c r="A202" s="4" t="s">
        <v>1232</v>
      </c>
      <c r="B202" s="5" t="s">
        <v>1233</v>
      </c>
      <c r="C202" s="4"/>
      <c r="D202" s="4" t="s">
        <v>1234</v>
      </c>
      <c r="E202" s="4"/>
      <c r="F202" s="4" t="s">
        <v>1181</v>
      </c>
      <c r="G202" s="4"/>
      <c r="H202" s="4"/>
      <c r="I202" s="4"/>
      <c r="J202" s="4"/>
      <c r="K202" s="4"/>
      <c r="L202" s="4"/>
      <c r="M202" s="4"/>
      <c r="N202" s="4"/>
      <c r="O202" s="4"/>
      <c r="P202" s="4"/>
      <c r="Q202" s="4"/>
      <c r="R202" s="4"/>
      <c r="S202" s="4"/>
      <c r="T202" s="4"/>
      <c r="U202" s="4"/>
      <c r="V202" s="4"/>
      <c r="W202" s="4" t="s">
        <v>1235</v>
      </c>
      <c r="X202" s="4" t="s">
        <v>17</v>
      </c>
      <c r="Y202" s="4" t="s">
        <v>1236</v>
      </c>
      <c r="Z202" s="4" t="s">
        <v>1237</v>
      </c>
      <c r="AA202" s="4"/>
      <c r="AB202" s="4"/>
      <c r="AC202" s="4"/>
      <c r="AD202" s="4"/>
      <c r="AE202" s="4"/>
      <c r="AF202" s="4"/>
      <c r="AG202" s="4"/>
    </row>
    <row r="203" ht="12.75" customHeight="1">
      <c r="A203" s="4" t="s">
        <v>1238</v>
      </c>
      <c r="B203" s="5" t="s">
        <v>1239</v>
      </c>
      <c r="C203" s="4"/>
      <c r="D203" s="4" t="s">
        <v>1240</v>
      </c>
      <c r="E203" s="4"/>
      <c r="F203" s="4" t="s">
        <v>1181</v>
      </c>
      <c r="G203" s="4"/>
      <c r="H203" s="4"/>
      <c r="I203" s="4"/>
      <c r="J203" s="4"/>
      <c r="K203" s="4"/>
      <c r="L203" s="4"/>
      <c r="M203" s="4"/>
      <c r="N203" s="4"/>
      <c r="O203" s="4"/>
      <c r="P203" s="4"/>
      <c r="Q203" s="4"/>
      <c r="R203" s="4"/>
      <c r="S203" s="4"/>
      <c r="T203" s="4"/>
      <c r="U203" s="4"/>
      <c r="V203" s="4"/>
      <c r="W203" s="4" t="s">
        <v>1241</v>
      </c>
      <c r="X203" s="4" t="s">
        <v>17</v>
      </c>
      <c r="Y203" s="4" t="s">
        <v>1242</v>
      </c>
      <c r="Z203" s="4" t="s">
        <v>1243</v>
      </c>
      <c r="AA203" s="4"/>
      <c r="AB203" s="4"/>
      <c r="AC203" s="4"/>
      <c r="AD203" s="4"/>
      <c r="AE203" s="4"/>
      <c r="AF203" s="4"/>
      <c r="AG203" s="4"/>
    </row>
    <row r="204" ht="12.75" customHeight="1">
      <c r="A204" s="4" t="s">
        <v>1244</v>
      </c>
      <c r="B204" s="5" t="s">
        <v>1245</v>
      </c>
      <c r="C204" s="4"/>
      <c r="D204" s="4" t="s">
        <v>1246</v>
      </c>
      <c r="E204" s="4"/>
      <c r="F204" s="4" t="s">
        <v>1181</v>
      </c>
      <c r="G204" s="4"/>
      <c r="H204" s="4"/>
      <c r="I204" s="4"/>
      <c r="J204" s="4"/>
      <c r="K204" s="4"/>
      <c r="L204" s="4"/>
      <c r="M204" s="4"/>
      <c r="N204" s="4"/>
      <c r="O204" s="4"/>
      <c r="P204" s="4"/>
      <c r="Q204" s="4"/>
      <c r="R204" s="4"/>
      <c r="S204" s="4"/>
      <c r="T204" s="4"/>
      <c r="U204" s="4"/>
      <c r="V204" s="4"/>
      <c r="W204" s="4"/>
      <c r="X204" s="4" t="s">
        <v>17</v>
      </c>
      <c r="Y204" s="4" t="s">
        <v>1247</v>
      </c>
      <c r="Z204" s="4" t="s">
        <v>1248</v>
      </c>
      <c r="AA204" s="4"/>
      <c r="AB204" s="4"/>
      <c r="AC204" s="4"/>
      <c r="AD204" s="4"/>
      <c r="AE204" s="4"/>
      <c r="AF204" s="4"/>
      <c r="AG204" s="4"/>
    </row>
    <row r="205" ht="12.75" customHeight="1">
      <c r="A205" s="7" t="s">
        <v>1249</v>
      </c>
      <c r="B205" s="8" t="s">
        <v>1250</v>
      </c>
      <c r="C205" s="7" t="s">
        <v>1251</v>
      </c>
      <c r="D205" s="7" t="s">
        <v>1252</v>
      </c>
      <c r="E205" s="7" t="s">
        <v>1253</v>
      </c>
      <c r="F205" s="7" t="s">
        <v>1181</v>
      </c>
      <c r="G205" s="7"/>
      <c r="H205" s="7"/>
      <c r="I205" s="7"/>
      <c r="J205" s="7"/>
      <c r="K205" s="7"/>
      <c r="L205" s="7"/>
      <c r="M205" s="7"/>
      <c r="N205" s="7"/>
      <c r="O205" s="7"/>
      <c r="P205" s="7"/>
      <c r="Q205" s="7"/>
      <c r="R205" s="7"/>
      <c r="S205" s="7"/>
      <c r="T205" s="7"/>
      <c r="U205" s="7"/>
      <c r="V205" s="7"/>
      <c r="W205" s="7"/>
      <c r="X205" s="7" t="s">
        <v>17</v>
      </c>
      <c r="Y205" s="7" t="s">
        <v>1254</v>
      </c>
      <c r="Z205" s="7" t="s">
        <v>1255</v>
      </c>
      <c r="AA205" s="7"/>
      <c r="AB205" s="7"/>
      <c r="AC205" s="7"/>
      <c r="AD205" s="7"/>
      <c r="AE205" s="7"/>
      <c r="AF205" s="7"/>
      <c r="AG205" s="7"/>
    </row>
    <row r="206" ht="12.75" customHeight="1">
      <c r="A206" s="4" t="s">
        <v>1256</v>
      </c>
      <c r="B206" s="5" t="s">
        <v>1257</v>
      </c>
      <c r="C206" s="4"/>
      <c r="D206" s="4" t="s">
        <v>1258</v>
      </c>
      <c r="E206" s="4"/>
      <c r="F206" s="4" t="s">
        <v>1181</v>
      </c>
      <c r="G206" s="4"/>
      <c r="H206" s="4"/>
      <c r="I206" s="4"/>
      <c r="J206" s="4"/>
      <c r="K206" s="4"/>
      <c r="L206" s="4"/>
      <c r="M206" s="4"/>
      <c r="N206" s="4"/>
      <c r="O206" s="4"/>
      <c r="P206" s="4"/>
      <c r="Q206" s="4"/>
      <c r="R206" s="4"/>
      <c r="S206" s="4"/>
      <c r="T206" s="4"/>
      <c r="U206" s="4"/>
      <c r="V206" s="4"/>
      <c r="W206" s="4" t="s">
        <v>1259</v>
      </c>
      <c r="X206" s="4" t="s">
        <v>1260</v>
      </c>
      <c r="Y206" s="4" t="s">
        <v>1261</v>
      </c>
      <c r="Z206" s="4" t="s">
        <v>1262</v>
      </c>
      <c r="AA206" s="4"/>
      <c r="AB206" s="4"/>
      <c r="AC206" s="4"/>
      <c r="AD206" s="4"/>
      <c r="AE206" s="4"/>
      <c r="AF206" s="4"/>
      <c r="AG206" s="4"/>
    </row>
    <row r="207" ht="12.75" customHeight="1">
      <c r="A207" s="4" t="s">
        <v>1263</v>
      </c>
      <c r="B207" s="5" t="s">
        <v>1264</v>
      </c>
      <c r="C207" s="4"/>
      <c r="D207" s="4" t="s">
        <v>1265</v>
      </c>
      <c r="E207" s="4"/>
      <c r="F207" s="4" t="s">
        <v>1181</v>
      </c>
      <c r="G207" s="4"/>
      <c r="H207" s="4"/>
      <c r="I207" s="4"/>
      <c r="J207" s="4"/>
      <c r="K207" s="4"/>
      <c r="L207" s="4"/>
      <c r="M207" s="4"/>
      <c r="N207" s="4"/>
      <c r="O207" s="4"/>
      <c r="P207" s="4"/>
      <c r="Q207" s="4"/>
      <c r="R207" s="4"/>
      <c r="S207" s="4"/>
      <c r="T207" s="4"/>
      <c r="U207" s="4"/>
      <c r="V207" s="4"/>
      <c r="W207" s="4" t="s">
        <v>1266</v>
      </c>
      <c r="X207" s="4" t="s">
        <v>17</v>
      </c>
      <c r="Y207" s="4" t="s">
        <v>1267</v>
      </c>
      <c r="Z207" s="4" t="s">
        <v>1268</v>
      </c>
      <c r="AA207" s="4"/>
      <c r="AB207" s="4"/>
      <c r="AC207" s="4"/>
      <c r="AD207" s="4"/>
      <c r="AE207" s="4"/>
      <c r="AF207" s="4"/>
      <c r="AG207" s="4"/>
    </row>
    <row r="208" ht="12.75" customHeight="1">
      <c r="A208" s="7" t="s">
        <v>1269</v>
      </c>
      <c r="B208" s="8" t="s">
        <v>1270</v>
      </c>
      <c r="C208" s="7" t="s">
        <v>1271</v>
      </c>
      <c r="D208" s="7" t="s">
        <v>1272</v>
      </c>
      <c r="E208" s="7" t="s">
        <v>1273</v>
      </c>
      <c r="F208" s="7" t="s">
        <v>1181</v>
      </c>
      <c r="G208" s="7"/>
      <c r="H208" s="7"/>
      <c r="I208" s="7"/>
      <c r="J208" s="7"/>
      <c r="K208" s="7"/>
      <c r="L208" s="7"/>
      <c r="M208" s="7"/>
      <c r="N208" s="7"/>
      <c r="O208" s="7"/>
      <c r="P208" s="7"/>
      <c r="Q208" s="7"/>
      <c r="R208" s="7"/>
      <c r="S208" s="7"/>
      <c r="T208" s="7"/>
      <c r="U208" s="7"/>
      <c r="V208" s="7"/>
      <c r="W208" s="7" t="s">
        <v>1274</v>
      </c>
      <c r="X208" s="7" t="s">
        <v>17</v>
      </c>
      <c r="Y208" s="7"/>
      <c r="Z208" s="7" t="s">
        <v>1275</v>
      </c>
      <c r="AA208" s="7"/>
      <c r="AB208" s="7"/>
      <c r="AC208" s="7"/>
      <c r="AD208" s="7"/>
      <c r="AE208" s="7"/>
      <c r="AF208" s="7"/>
      <c r="AG208" s="7"/>
    </row>
    <row r="209" ht="12.75" customHeight="1">
      <c r="A209" s="4" t="s">
        <v>1276</v>
      </c>
      <c r="B209" s="5" t="s">
        <v>1277</v>
      </c>
      <c r="C209" s="4"/>
      <c r="D209" s="4" t="s">
        <v>1278</v>
      </c>
      <c r="E209" s="4"/>
      <c r="F209" s="4" t="s">
        <v>1181</v>
      </c>
      <c r="G209" s="4"/>
      <c r="H209" s="4"/>
      <c r="I209" s="4"/>
      <c r="J209" s="4"/>
      <c r="K209" s="4"/>
      <c r="L209" s="4"/>
      <c r="M209" s="4"/>
      <c r="N209" s="4"/>
      <c r="O209" s="4"/>
      <c r="P209" s="4"/>
      <c r="Q209" s="4"/>
      <c r="R209" s="4"/>
      <c r="S209" s="4"/>
      <c r="T209" s="4"/>
      <c r="U209" s="4"/>
      <c r="V209" s="4"/>
      <c r="W209" s="4" t="s">
        <v>1279</v>
      </c>
      <c r="X209" s="4" t="s">
        <v>17</v>
      </c>
      <c r="Y209" s="4" t="s">
        <v>1280</v>
      </c>
      <c r="Z209" s="4" t="s">
        <v>1281</v>
      </c>
      <c r="AA209" s="4"/>
      <c r="AB209" s="4"/>
      <c r="AC209" s="4"/>
      <c r="AD209" s="4"/>
      <c r="AE209" s="4"/>
      <c r="AF209" s="4"/>
      <c r="AG209" s="4"/>
    </row>
    <row r="210" ht="12.75" customHeight="1">
      <c r="A210" s="4" t="s">
        <v>1282</v>
      </c>
      <c r="B210" s="5" t="s">
        <v>1283</v>
      </c>
      <c r="C210" s="4"/>
      <c r="D210" s="4" t="s">
        <v>1284</v>
      </c>
      <c r="E210" s="4"/>
      <c r="F210" s="4" t="s">
        <v>1181</v>
      </c>
      <c r="G210" s="4"/>
      <c r="H210" s="4"/>
      <c r="I210" s="4"/>
      <c r="J210" s="4"/>
      <c r="K210" s="4"/>
      <c r="L210" s="4"/>
      <c r="M210" s="4"/>
      <c r="N210" s="4"/>
      <c r="O210" s="4"/>
      <c r="P210" s="4"/>
      <c r="Q210" s="4"/>
      <c r="R210" s="4"/>
      <c r="S210" s="4"/>
      <c r="T210" s="4"/>
      <c r="U210" s="4"/>
      <c r="V210" s="4"/>
      <c r="W210" s="4" t="s">
        <v>1285</v>
      </c>
      <c r="X210" s="4" t="s">
        <v>17</v>
      </c>
      <c r="Y210" s="4" t="s">
        <v>1286</v>
      </c>
      <c r="Z210" s="4" t="s">
        <v>1287</v>
      </c>
      <c r="AA210" s="4"/>
      <c r="AB210" s="4"/>
      <c r="AC210" s="4"/>
      <c r="AD210" s="4"/>
      <c r="AE210" s="4"/>
      <c r="AF210" s="4"/>
      <c r="AG210" s="4"/>
    </row>
    <row r="211" ht="12.75" customHeight="1">
      <c r="A211" s="4" t="s">
        <v>1288</v>
      </c>
      <c r="B211" s="5" t="s">
        <v>1289</v>
      </c>
      <c r="C211" s="4"/>
      <c r="D211" s="4" t="s">
        <v>1290</v>
      </c>
      <c r="E211" s="4"/>
      <c r="F211" s="4" t="s">
        <v>1181</v>
      </c>
      <c r="G211" s="4"/>
      <c r="H211" s="4"/>
      <c r="I211" s="4"/>
      <c r="J211" s="4"/>
      <c r="K211" s="4"/>
      <c r="L211" s="4"/>
      <c r="M211" s="4"/>
      <c r="N211" s="4"/>
      <c r="O211" s="4"/>
      <c r="P211" s="4"/>
      <c r="Q211" s="4"/>
      <c r="R211" s="4"/>
      <c r="S211" s="4"/>
      <c r="T211" s="4"/>
      <c r="U211" s="4"/>
      <c r="V211" s="4"/>
      <c r="W211" s="4"/>
      <c r="X211" s="4" t="s">
        <v>17</v>
      </c>
      <c r="Y211" s="4" t="s">
        <v>1291</v>
      </c>
      <c r="Z211" s="4" t="s">
        <v>1292</v>
      </c>
      <c r="AA211" s="4"/>
      <c r="AB211" s="4"/>
      <c r="AC211" s="4"/>
      <c r="AD211" s="4"/>
      <c r="AE211" s="4"/>
      <c r="AF211" s="4"/>
      <c r="AG211" s="4"/>
    </row>
    <row r="212" ht="12.75" customHeight="1">
      <c r="A212" s="4" t="s">
        <v>1293</v>
      </c>
      <c r="B212" s="5" t="s">
        <v>1294</v>
      </c>
      <c r="C212" s="4"/>
      <c r="D212" s="4" t="s">
        <v>1295</v>
      </c>
      <c r="E212" s="4"/>
      <c r="F212" s="4" t="s">
        <v>1181</v>
      </c>
      <c r="G212" s="4"/>
      <c r="H212" s="4"/>
      <c r="I212" s="4"/>
      <c r="J212" s="4"/>
      <c r="K212" s="4"/>
      <c r="L212" s="4"/>
      <c r="M212" s="4"/>
      <c r="N212" s="4"/>
      <c r="O212" s="4"/>
      <c r="P212" s="4"/>
      <c r="Q212" s="4"/>
      <c r="R212" s="4"/>
      <c r="S212" s="4"/>
      <c r="T212" s="4"/>
      <c r="U212" s="4"/>
      <c r="V212" s="4"/>
      <c r="W212" s="4" t="s">
        <v>1296</v>
      </c>
      <c r="X212" s="4" t="s">
        <v>17</v>
      </c>
      <c r="Y212" s="4" t="s">
        <v>1297</v>
      </c>
      <c r="Z212" s="4" t="s">
        <v>1298</v>
      </c>
      <c r="AA212" s="4"/>
      <c r="AB212" s="4"/>
      <c r="AC212" s="4"/>
      <c r="AD212" s="4"/>
      <c r="AE212" s="4"/>
      <c r="AF212" s="4"/>
      <c r="AG212" s="4"/>
    </row>
    <row r="213" ht="12.75" customHeight="1">
      <c r="A213" s="4" t="s">
        <v>1299</v>
      </c>
      <c r="B213" s="5" t="s">
        <v>1300</v>
      </c>
      <c r="C213" s="4"/>
      <c r="D213" s="4" t="s">
        <v>1301</v>
      </c>
      <c r="E213" s="4"/>
      <c r="F213" s="4" t="s">
        <v>1181</v>
      </c>
      <c r="G213" s="4"/>
      <c r="H213" s="4"/>
      <c r="I213" s="4"/>
      <c r="J213" s="4"/>
      <c r="K213" s="4"/>
      <c r="L213" s="4"/>
      <c r="M213" s="4"/>
      <c r="N213" s="4"/>
      <c r="O213" s="4"/>
      <c r="P213" s="4"/>
      <c r="Q213" s="4"/>
      <c r="R213" s="4"/>
      <c r="S213" s="4"/>
      <c r="T213" s="4"/>
      <c r="U213" s="4"/>
      <c r="V213" s="4"/>
      <c r="W213" s="4" t="s">
        <v>1302</v>
      </c>
      <c r="X213" s="4" t="s">
        <v>17</v>
      </c>
      <c r="Y213" s="4" t="s">
        <v>1303</v>
      </c>
      <c r="Z213" s="4" t="s">
        <v>1304</v>
      </c>
      <c r="AA213" s="4"/>
      <c r="AB213" s="4"/>
      <c r="AC213" s="4"/>
      <c r="AD213" s="4"/>
      <c r="AE213" s="4"/>
      <c r="AF213" s="4"/>
      <c r="AG213" s="4"/>
    </row>
    <row r="214" ht="12.75" customHeight="1">
      <c r="A214" s="4" t="s">
        <v>1305</v>
      </c>
      <c r="B214" s="5" t="s">
        <v>1306</v>
      </c>
      <c r="C214" s="4"/>
      <c r="D214" s="4" t="s">
        <v>1307</v>
      </c>
      <c r="E214" s="4"/>
      <c r="F214" s="4" t="s">
        <v>1181</v>
      </c>
      <c r="G214" s="4"/>
      <c r="H214" s="4"/>
      <c r="I214" s="4"/>
      <c r="J214" s="4"/>
      <c r="K214" s="4"/>
      <c r="L214" s="4"/>
      <c r="M214" s="4"/>
      <c r="N214" s="4"/>
      <c r="O214" s="4"/>
      <c r="P214" s="4"/>
      <c r="Q214" s="4"/>
      <c r="R214" s="4"/>
      <c r="S214" s="4"/>
      <c r="T214" s="4"/>
      <c r="U214" s="4"/>
      <c r="V214" s="4"/>
      <c r="W214" s="4"/>
      <c r="X214" s="4" t="s">
        <v>17</v>
      </c>
      <c r="Y214" s="4" t="s">
        <v>1308</v>
      </c>
      <c r="Z214" s="4" t="s">
        <v>1309</v>
      </c>
      <c r="AA214" s="4"/>
      <c r="AB214" s="4"/>
      <c r="AC214" s="4"/>
      <c r="AD214" s="4"/>
      <c r="AE214" s="4"/>
      <c r="AF214" s="4"/>
      <c r="AG214" s="4"/>
    </row>
    <row r="215" ht="12.75" customHeight="1">
      <c r="A215" s="9" t="s">
        <v>1310</v>
      </c>
      <c r="B215" s="10" t="s">
        <v>1311</v>
      </c>
      <c r="C215" s="9"/>
      <c r="D215" s="9" t="s">
        <v>1312</v>
      </c>
      <c r="E215" s="9"/>
      <c r="F215" s="9" t="s">
        <v>1181</v>
      </c>
      <c r="G215" s="9"/>
      <c r="H215" s="9"/>
      <c r="I215" s="9"/>
      <c r="J215" s="9"/>
      <c r="K215" s="9"/>
      <c r="L215" s="9"/>
      <c r="M215" s="9"/>
      <c r="N215" s="9"/>
      <c r="O215" s="9"/>
      <c r="P215" s="9"/>
      <c r="Q215" s="9"/>
      <c r="R215" s="9"/>
      <c r="S215" s="9"/>
      <c r="T215" s="9"/>
      <c r="U215" s="9"/>
      <c r="V215" s="9"/>
      <c r="W215" s="9"/>
      <c r="X215" s="9" t="s">
        <v>17</v>
      </c>
      <c r="Y215" s="9" t="s">
        <v>1313</v>
      </c>
      <c r="Z215" s="9" t="s">
        <v>1314</v>
      </c>
      <c r="AA215" s="9"/>
      <c r="AB215" s="9"/>
      <c r="AC215" s="9"/>
      <c r="AD215" s="9"/>
      <c r="AE215" s="9"/>
      <c r="AF215" s="9"/>
      <c r="AG215" s="9"/>
    </row>
    <row r="216" ht="12.75" customHeight="1">
      <c r="A216" s="4" t="s">
        <v>1315</v>
      </c>
      <c r="B216" s="5" t="s">
        <v>1316</v>
      </c>
      <c r="C216" s="4"/>
      <c r="D216" s="4" t="s">
        <v>1317</v>
      </c>
      <c r="E216" s="4"/>
      <c r="F216" s="4" t="s">
        <v>1181</v>
      </c>
      <c r="G216" s="4"/>
      <c r="H216" s="4"/>
      <c r="I216" s="4"/>
      <c r="J216" s="4"/>
      <c r="K216" s="4"/>
      <c r="L216" s="4"/>
      <c r="M216" s="4"/>
      <c r="N216" s="4"/>
      <c r="O216" s="4"/>
      <c r="P216" s="4"/>
      <c r="Q216" s="4"/>
      <c r="R216" s="4"/>
      <c r="S216" s="4"/>
      <c r="T216" s="4"/>
      <c r="U216" s="4"/>
      <c r="V216" s="4"/>
      <c r="W216" s="4"/>
      <c r="X216" s="4" t="s">
        <v>17</v>
      </c>
      <c r="Y216" s="4" t="s">
        <v>1318</v>
      </c>
      <c r="Z216" s="4" t="s">
        <v>1319</v>
      </c>
      <c r="AA216" s="4"/>
      <c r="AB216" s="4"/>
      <c r="AC216" s="4"/>
      <c r="AD216" s="4"/>
      <c r="AE216" s="4"/>
      <c r="AF216" s="4"/>
      <c r="AG216" s="4"/>
    </row>
    <row r="217" ht="12.75" customHeight="1">
      <c r="A217" s="4" t="s">
        <v>1320</v>
      </c>
      <c r="B217" s="5" t="s">
        <v>1321</v>
      </c>
      <c r="C217" s="4"/>
      <c r="D217" s="4" t="s">
        <v>1322</v>
      </c>
      <c r="E217" s="4"/>
      <c r="F217" s="4" t="s">
        <v>1181</v>
      </c>
      <c r="G217" s="4"/>
      <c r="H217" s="4"/>
      <c r="I217" s="4"/>
      <c r="J217" s="4"/>
      <c r="K217" s="4"/>
      <c r="L217" s="4"/>
      <c r="M217" s="4"/>
      <c r="N217" s="4"/>
      <c r="O217" s="4"/>
      <c r="P217" s="4"/>
      <c r="Q217" s="4"/>
      <c r="R217" s="4"/>
      <c r="S217" s="4"/>
      <c r="T217" s="4"/>
      <c r="U217" s="4"/>
      <c r="V217" s="4"/>
      <c r="W217" s="4" t="s">
        <v>1323</v>
      </c>
      <c r="X217" s="4" t="s">
        <v>17</v>
      </c>
      <c r="Y217" s="4" t="s">
        <v>1324</v>
      </c>
      <c r="Z217" s="4" t="s">
        <v>1325</v>
      </c>
      <c r="AA217" s="4"/>
      <c r="AB217" s="4"/>
      <c r="AC217" s="4"/>
      <c r="AD217" s="4"/>
      <c r="AE217" s="4"/>
      <c r="AF217" s="4"/>
      <c r="AG217" s="4"/>
    </row>
    <row r="218" ht="12.75" customHeight="1">
      <c r="A218" s="4" t="s">
        <v>1326</v>
      </c>
      <c r="B218" s="5" t="s">
        <v>1327</v>
      </c>
      <c r="C218" s="4"/>
      <c r="D218" s="4" t="s">
        <v>1328</v>
      </c>
      <c r="E218" s="4"/>
      <c r="F218" s="4" t="s">
        <v>1181</v>
      </c>
      <c r="G218" s="4"/>
      <c r="H218" s="4"/>
      <c r="I218" s="4"/>
      <c r="J218" s="4"/>
      <c r="K218" s="4"/>
      <c r="L218" s="4"/>
      <c r="M218" s="4"/>
      <c r="N218" s="4"/>
      <c r="O218" s="4"/>
      <c r="P218" s="4"/>
      <c r="Q218" s="4"/>
      <c r="R218" s="4"/>
      <c r="S218" s="4"/>
      <c r="T218" s="4"/>
      <c r="U218" s="4"/>
      <c r="V218" s="4"/>
      <c r="W218" s="4" t="s">
        <v>1329</v>
      </c>
      <c r="X218" s="4" t="s">
        <v>497</v>
      </c>
      <c r="Y218" s="4" t="s">
        <v>1330</v>
      </c>
      <c r="Z218" s="4" t="s">
        <v>1331</v>
      </c>
      <c r="AA218" s="4"/>
      <c r="AB218" s="4"/>
      <c r="AC218" s="4"/>
      <c r="AD218" s="4"/>
      <c r="AE218" s="4"/>
      <c r="AF218" s="4"/>
      <c r="AG218" s="4"/>
    </row>
    <row r="219" ht="12.75" customHeight="1">
      <c r="A219" s="4" t="s">
        <v>1332</v>
      </c>
      <c r="B219" s="5" t="s">
        <v>1333</v>
      </c>
      <c r="C219" s="4"/>
      <c r="D219" s="4" t="s">
        <v>1334</v>
      </c>
      <c r="E219" s="4"/>
      <c r="F219" s="4" t="s">
        <v>1181</v>
      </c>
      <c r="G219" s="4"/>
      <c r="H219" s="4"/>
      <c r="I219" s="4"/>
      <c r="J219" s="4"/>
      <c r="K219" s="4"/>
      <c r="L219" s="4"/>
      <c r="M219" s="4"/>
      <c r="N219" s="4"/>
      <c r="O219" s="4"/>
      <c r="P219" s="4"/>
      <c r="Q219" s="4"/>
      <c r="R219" s="4"/>
      <c r="S219" s="4"/>
      <c r="T219" s="4"/>
      <c r="U219" s="4"/>
      <c r="V219" s="4"/>
      <c r="W219" s="4" t="s">
        <v>1335</v>
      </c>
      <c r="X219" s="4" t="s">
        <v>272</v>
      </c>
      <c r="Y219" s="4" t="s">
        <v>1336</v>
      </c>
      <c r="Z219" s="4" t="s">
        <v>1337</v>
      </c>
      <c r="AA219" s="4"/>
      <c r="AB219" s="4"/>
      <c r="AC219" s="4"/>
      <c r="AD219" s="4"/>
      <c r="AE219" s="4"/>
      <c r="AF219" s="4"/>
      <c r="AG219" s="4"/>
    </row>
    <row r="220" ht="12.75" customHeight="1">
      <c r="A220" s="4" t="s">
        <v>1338</v>
      </c>
      <c r="B220" s="5" t="s">
        <v>1339</v>
      </c>
      <c r="C220" s="4"/>
      <c r="D220" s="4" t="s">
        <v>1340</v>
      </c>
      <c r="E220" s="4"/>
      <c r="F220" s="4" t="s">
        <v>1181</v>
      </c>
      <c r="G220" s="4"/>
      <c r="H220" s="4"/>
      <c r="I220" s="4"/>
      <c r="J220" s="4"/>
      <c r="K220" s="4"/>
      <c r="L220" s="4"/>
      <c r="M220" s="4"/>
      <c r="N220" s="4"/>
      <c r="O220" s="4"/>
      <c r="P220" s="4"/>
      <c r="Q220" s="4"/>
      <c r="R220" s="4"/>
      <c r="S220" s="4"/>
      <c r="T220" s="4"/>
      <c r="U220" s="4"/>
      <c r="V220" s="4"/>
      <c r="W220" s="4" t="s">
        <v>1341</v>
      </c>
      <c r="X220" s="4" t="s">
        <v>17</v>
      </c>
      <c r="Y220" s="4" t="s">
        <v>1342</v>
      </c>
      <c r="Z220" s="4" t="s">
        <v>1343</v>
      </c>
      <c r="AA220" s="4"/>
      <c r="AB220" s="4"/>
      <c r="AC220" s="4"/>
      <c r="AD220" s="4"/>
      <c r="AE220" s="4"/>
      <c r="AF220" s="4"/>
      <c r="AG220" s="4"/>
    </row>
    <row r="221" ht="12.75" customHeight="1">
      <c r="A221" s="4" t="s">
        <v>1344</v>
      </c>
      <c r="B221" s="5" t="s">
        <v>1345</v>
      </c>
      <c r="C221" s="4"/>
      <c r="D221" s="4" t="s">
        <v>1346</v>
      </c>
      <c r="E221" s="4"/>
      <c r="F221" s="4" t="s">
        <v>1181</v>
      </c>
      <c r="G221" s="4"/>
      <c r="H221" s="4"/>
      <c r="I221" s="4"/>
      <c r="J221" s="4"/>
      <c r="K221" s="4"/>
      <c r="L221" s="4"/>
      <c r="M221" s="4"/>
      <c r="N221" s="4"/>
      <c r="O221" s="4"/>
      <c r="P221" s="4"/>
      <c r="Q221" s="4"/>
      <c r="R221" s="4"/>
      <c r="S221" s="4"/>
      <c r="T221" s="4"/>
      <c r="U221" s="4"/>
      <c r="V221" s="4"/>
      <c r="W221" s="4" t="s">
        <v>1347</v>
      </c>
      <c r="X221" s="4" t="s">
        <v>17</v>
      </c>
      <c r="Y221" s="4" t="s">
        <v>1348</v>
      </c>
      <c r="Z221" s="4" t="s">
        <v>1349</v>
      </c>
      <c r="AA221" s="4"/>
      <c r="AB221" s="4"/>
      <c r="AC221" s="4"/>
      <c r="AD221" s="4"/>
      <c r="AE221" s="4"/>
      <c r="AF221" s="4"/>
      <c r="AG221" s="4"/>
    </row>
    <row r="222" ht="12.75" customHeight="1">
      <c r="A222" s="9" t="s">
        <v>1350</v>
      </c>
      <c r="B222" s="10" t="s">
        <v>1351</v>
      </c>
      <c r="C222" s="9"/>
      <c r="D222" s="9" t="s">
        <v>1352</v>
      </c>
      <c r="E222" s="9"/>
      <c r="F222" s="9" t="s">
        <v>1181</v>
      </c>
      <c r="G222" s="9"/>
      <c r="H222" s="9"/>
      <c r="I222" s="9"/>
      <c r="J222" s="9"/>
      <c r="K222" s="9"/>
      <c r="L222" s="9"/>
      <c r="M222" s="9"/>
      <c r="N222" s="9"/>
      <c r="O222" s="9"/>
      <c r="P222" s="9"/>
      <c r="Q222" s="9"/>
      <c r="R222" s="9"/>
      <c r="S222" s="9"/>
      <c r="T222" s="9"/>
      <c r="U222" s="9"/>
      <c r="V222" s="9"/>
      <c r="W222" s="9" t="s">
        <v>1353</v>
      </c>
      <c r="X222" s="9" t="s">
        <v>17</v>
      </c>
      <c r="Y222" s="9" t="s">
        <v>1354</v>
      </c>
      <c r="Z222" s="9" t="s">
        <v>1355</v>
      </c>
      <c r="AA222" s="9"/>
      <c r="AB222" s="9"/>
      <c r="AC222" s="9"/>
      <c r="AD222" s="9"/>
      <c r="AE222" s="9"/>
      <c r="AF222" s="9"/>
      <c r="AG222" s="9"/>
    </row>
    <row r="223" ht="12.75" customHeight="1">
      <c r="A223" s="4" t="s">
        <v>1356</v>
      </c>
      <c r="B223" s="5" t="s">
        <v>1357</v>
      </c>
      <c r="C223" s="4"/>
      <c r="D223" s="4" t="s">
        <v>1358</v>
      </c>
      <c r="E223" s="4"/>
      <c r="F223" s="4" t="s">
        <v>1181</v>
      </c>
      <c r="G223" s="4"/>
      <c r="H223" s="4"/>
      <c r="I223" s="4"/>
      <c r="J223" s="4"/>
      <c r="K223" s="4"/>
      <c r="L223" s="4"/>
      <c r="M223" s="4"/>
      <c r="N223" s="4"/>
      <c r="O223" s="4"/>
      <c r="P223" s="4"/>
      <c r="Q223" s="4"/>
      <c r="R223" s="4"/>
      <c r="S223" s="4"/>
      <c r="T223" s="4"/>
      <c r="U223" s="4"/>
      <c r="V223" s="4"/>
      <c r="W223" s="4" t="s">
        <v>1359</v>
      </c>
      <c r="X223" s="4" t="s">
        <v>17</v>
      </c>
      <c r="Y223" s="4" t="s">
        <v>1360</v>
      </c>
      <c r="Z223" s="4" t="s">
        <v>1361</v>
      </c>
      <c r="AA223" s="4"/>
      <c r="AB223" s="4"/>
      <c r="AC223" s="4"/>
      <c r="AD223" s="4"/>
      <c r="AE223" s="4"/>
      <c r="AF223" s="4"/>
      <c r="AG223" s="4"/>
    </row>
    <row r="224" ht="12.75" customHeight="1">
      <c r="A224" s="4" t="s">
        <v>1362</v>
      </c>
      <c r="B224" s="5" t="s">
        <v>1363</v>
      </c>
      <c r="C224" s="4"/>
      <c r="D224" s="4" t="s">
        <v>1364</v>
      </c>
      <c r="E224" s="4"/>
      <c r="F224" s="4" t="s">
        <v>1181</v>
      </c>
      <c r="G224" s="4"/>
      <c r="H224" s="4"/>
      <c r="I224" s="4"/>
      <c r="J224" s="4"/>
      <c r="K224" s="4"/>
      <c r="L224" s="4"/>
      <c r="M224" s="4"/>
      <c r="N224" s="4"/>
      <c r="O224" s="4"/>
      <c r="P224" s="4"/>
      <c r="Q224" s="4"/>
      <c r="R224" s="4"/>
      <c r="S224" s="4"/>
      <c r="T224" s="4"/>
      <c r="U224" s="4"/>
      <c r="V224" s="4"/>
      <c r="W224" s="4"/>
      <c r="X224" s="4" t="s">
        <v>17</v>
      </c>
      <c r="Y224" s="4" t="s">
        <v>1365</v>
      </c>
      <c r="Z224" s="4" t="s">
        <v>1366</v>
      </c>
      <c r="AA224" s="4"/>
      <c r="AB224" s="4"/>
      <c r="AC224" s="4"/>
      <c r="AD224" s="4"/>
      <c r="AE224" s="4"/>
      <c r="AF224" s="4"/>
      <c r="AG224" s="4"/>
    </row>
    <row r="225" ht="12.75" customHeight="1">
      <c r="A225" s="4" t="s">
        <v>1367</v>
      </c>
      <c r="B225" s="5" t="s">
        <v>1368</v>
      </c>
      <c r="C225" s="4"/>
      <c r="D225" s="4" t="s">
        <v>1369</v>
      </c>
      <c r="E225" s="4"/>
      <c r="F225" s="4" t="s">
        <v>1181</v>
      </c>
      <c r="G225" s="4"/>
      <c r="H225" s="4"/>
      <c r="I225" s="4"/>
      <c r="J225" s="4"/>
      <c r="K225" s="4"/>
      <c r="L225" s="4"/>
      <c r="M225" s="4"/>
      <c r="N225" s="4"/>
      <c r="O225" s="4"/>
      <c r="P225" s="4"/>
      <c r="Q225" s="4"/>
      <c r="R225" s="4"/>
      <c r="S225" s="4"/>
      <c r="T225" s="4"/>
      <c r="U225" s="4"/>
      <c r="V225" s="4"/>
      <c r="W225" s="4" t="s">
        <v>1370</v>
      </c>
      <c r="X225" s="4" t="s">
        <v>1260</v>
      </c>
      <c r="Y225" s="4" t="s">
        <v>1371</v>
      </c>
      <c r="Z225" s="4" t="s">
        <v>1372</v>
      </c>
      <c r="AA225" s="4"/>
      <c r="AB225" s="4"/>
      <c r="AC225" s="4"/>
      <c r="AD225" s="4"/>
      <c r="AE225" s="4"/>
      <c r="AF225" s="4"/>
      <c r="AG225" s="4"/>
    </row>
    <row r="226" ht="12.75" customHeight="1">
      <c r="A226" s="4" t="s">
        <v>1373</v>
      </c>
      <c r="B226" s="5" t="s">
        <v>1374</v>
      </c>
      <c r="C226" s="4"/>
      <c r="D226" s="4" t="s">
        <v>1375</v>
      </c>
      <c r="E226" s="4"/>
      <c r="F226" s="4" t="s">
        <v>1181</v>
      </c>
      <c r="G226" s="4"/>
      <c r="H226" s="4"/>
      <c r="I226" s="4"/>
      <c r="J226" s="4"/>
      <c r="K226" s="4"/>
      <c r="L226" s="4"/>
      <c r="M226" s="4"/>
      <c r="N226" s="4"/>
      <c r="O226" s="4"/>
      <c r="P226" s="4"/>
      <c r="Q226" s="4"/>
      <c r="R226" s="4"/>
      <c r="S226" s="4"/>
      <c r="T226" s="4"/>
      <c r="U226" s="4"/>
      <c r="V226" s="4"/>
      <c r="W226" s="4" t="s">
        <v>1376</v>
      </c>
      <c r="X226" s="4" t="s">
        <v>17</v>
      </c>
      <c r="Y226" s="4" t="s">
        <v>1377</v>
      </c>
      <c r="Z226" s="4" t="s">
        <v>1378</v>
      </c>
      <c r="AA226" s="4"/>
      <c r="AB226" s="4"/>
      <c r="AC226" s="4"/>
      <c r="AD226" s="4"/>
      <c r="AE226" s="4"/>
      <c r="AF226" s="4"/>
      <c r="AG226" s="4"/>
    </row>
    <row r="227" ht="12.75" customHeight="1">
      <c r="A227" s="7" t="s">
        <v>1379</v>
      </c>
      <c r="B227" s="8" t="s">
        <v>1380</v>
      </c>
      <c r="C227" s="7" t="s">
        <v>1381</v>
      </c>
      <c r="D227" s="7" t="s">
        <v>1382</v>
      </c>
      <c r="E227" s="7" t="s">
        <v>1383</v>
      </c>
      <c r="F227" s="7" t="s">
        <v>1181</v>
      </c>
      <c r="G227" s="7"/>
      <c r="H227" s="7"/>
      <c r="I227" s="7"/>
      <c r="J227" s="7"/>
      <c r="K227" s="7"/>
      <c r="L227" s="7"/>
      <c r="M227" s="7"/>
      <c r="N227" s="7"/>
      <c r="O227" s="7"/>
      <c r="P227" s="7"/>
      <c r="Q227" s="7"/>
      <c r="R227" s="7"/>
      <c r="S227" s="7"/>
      <c r="T227" s="7"/>
      <c r="U227" s="7"/>
      <c r="V227" s="7"/>
      <c r="W227" s="7" t="s">
        <v>1384</v>
      </c>
      <c r="X227" s="7" t="s">
        <v>17</v>
      </c>
      <c r="Y227" s="7" t="s">
        <v>1385</v>
      </c>
      <c r="Z227" s="7" t="s">
        <v>1386</v>
      </c>
      <c r="AA227" s="7"/>
      <c r="AB227" s="7"/>
      <c r="AC227" s="7"/>
      <c r="AD227" s="7"/>
      <c r="AE227" s="7"/>
      <c r="AF227" s="7"/>
      <c r="AG227" s="7"/>
    </row>
    <row r="228" ht="12.75" customHeight="1">
      <c r="A228" s="4" t="s">
        <v>1387</v>
      </c>
      <c r="B228" s="5" t="s">
        <v>1388</v>
      </c>
      <c r="C228" s="4"/>
      <c r="D228" s="4" t="s">
        <v>1389</v>
      </c>
      <c r="E228" s="4"/>
      <c r="F228" s="4" t="s">
        <v>1181</v>
      </c>
      <c r="G228" s="4"/>
      <c r="H228" s="4"/>
      <c r="I228" s="4"/>
      <c r="J228" s="4"/>
      <c r="K228" s="4"/>
      <c r="L228" s="4"/>
      <c r="M228" s="4"/>
      <c r="N228" s="4"/>
      <c r="O228" s="4"/>
      <c r="P228" s="4"/>
      <c r="Q228" s="4"/>
      <c r="R228" s="4"/>
      <c r="S228" s="4"/>
      <c r="T228" s="4"/>
      <c r="U228" s="4"/>
      <c r="V228" s="4"/>
      <c r="W228" s="4" t="s">
        <v>1390</v>
      </c>
      <c r="X228" s="4" t="s">
        <v>17</v>
      </c>
      <c r="Y228" s="4" t="s">
        <v>1391</v>
      </c>
      <c r="Z228" s="4" t="s">
        <v>1392</v>
      </c>
      <c r="AA228" s="4"/>
      <c r="AB228" s="4"/>
      <c r="AC228" s="4"/>
      <c r="AD228" s="4"/>
      <c r="AE228" s="4"/>
      <c r="AF228" s="4"/>
      <c r="AG228" s="4"/>
    </row>
    <row r="229" ht="12.75" customHeight="1">
      <c r="A229" s="11" t="s">
        <v>1379</v>
      </c>
      <c r="B229" s="12" t="s">
        <v>1393</v>
      </c>
      <c r="C229" s="11"/>
      <c r="D229" s="11" t="s">
        <v>1394</v>
      </c>
      <c r="E229" s="11"/>
      <c r="F229" s="11" t="s">
        <v>1181</v>
      </c>
      <c r="G229" s="11"/>
      <c r="H229" s="11"/>
      <c r="I229" s="11"/>
      <c r="J229" s="11"/>
      <c r="K229" s="11"/>
      <c r="L229" s="11"/>
      <c r="M229" s="11"/>
      <c r="N229" s="11"/>
      <c r="O229" s="11" t="s">
        <v>1395</v>
      </c>
      <c r="P229" s="11"/>
      <c r="Q229" s="11"/>
      <c r="R229" s="11"/>
      <c r="S229" s="11"/>
      <c r="T229" s="11"/>
      <c r="U229" s="11"/>
      <c r="V229" s="11"/>
      <c r="W229" s="11"/>
      <c r="X229" s="11" t="s">
        <v>17</v>
      </c>
      <c r="Y229" s="11"/>
      <c r="Z229" s="11" t="s">
        <v>1396</v>
      </c>
      <c r="AA229" s="11"/>
      <c r="AB229" s="11"/>
      <c r="AC229" s="11"/>
      <c r="AD229" s="11"/>
      <c r="AE229" s="11"/>
      <c r="AF229" s="11"/>
      <c r="AG229" s="11"/>
    </row>
    <row r="230" ht="12.75" customHeight="1">
      <c r="A230" s="4" t="s">
        <v>1397</v>
      </c>
      <c r="B230" s="5" t="s">
        <v>1398</v>
      </c>
      <c r="C230" s="4"/>
      <c r="D230" s="4" t="s">
        <v>1399</v>
      </c>
      <c r="E230" s="4"/>
      <c r="F230" s="4" t="s">
        <v>1181</v>
      </c>
      <c r="G230" s="4"/>
      <c r="H230" s="4"/>
      <c r="I230" s="4"/>
      <c r="J230" s="4"/>
      <c r="K230" s="4"/>
      <c r="L230" s="4"/>
      <c r="M230" s="4"/>
      <c r="N230" s="4"/>
      <c r="O230" s="4"/>
      <c r="P230" s="4"/>
      <c r="Q230" s="4"/>
      <c r="R230" s="4"/>
      <c r="S230" s="4"/>
      <c r="T230" s="4"/>
      <c r="U230" s="4"/>
      <c r="V230" s="4"/>
      <c r="W230" s="4" t="s">
        <v>1400</v>
      </c>
      <c r="X230" s="4" t="s">
        <v>17</v>
      </c>
      <c r="Y230" s="4" t="s">
        <v>1401</v>
      </c>
      <c r="Z230" s="4" t="s">
        <v>1402</v>
      </c>
      <c r="AA230" s="4"/>
      <c r="AB230" s="4"/>
      <c r="AC230" s="4"/>
      <c r="AD230" s="4"/>
      <c r="AE230" s="4"/>
      <c r="AF230" s="4"/>
      <c r="AG230" s="4"/>
    </row>
    <row r="231" ht="12.75" customHeight="1">
      <c r="A231" s="4" t="s">
        <v>1403</v>
      </c>
      <c r="B231" s="5" t="s">
        <v>1404</v>
      </c>
      <c r="C231" s="4"/>
      <c r="D231" s="4" t="s">
        <v>1405</v>
      </c>
      <c r="E231" s="4"/>
      <c r="F231" s="4" t="s">
        <v>1181</v>
      </c>
      <c r="G231" s="4"/>
      <c r="H231" s="4"/>
      <c r="I231" s="4"/>
      <c r="J231" s="4"/>
      <c r="K231" s="4"/>
      <c r="L231" s="4"/>
      <c r="M231" s="4"/>
      <c r="N231" s="4"/>
      <c r="O231" s="4"/>
      <c r="P231" s="4"/>
      <c r="Q231" s="4"/>
      <c r="R231" s="4"/>
      <c r="S231" s="4"/>
      <c r="T231" s="4"/>
      <c r="U231" s="4"/>
      <c r="V231" s="4"/>
      <c r="W231" s="4" t="s">
        <v>1406</v>
      </c>
      <c r="X231" s="4" t="s">
        <v>17</v>
      </c>
      <c r="Y231" s="4" t="s">
        <v>1407</v>
      </c>
      <c r="Z231" s="4" t="s">
        <v>1408</v>
      </c>
      <c r="AA231" s="4"/>
      <c r="AB231" s="4"/>
      <c r="AC231" s="4"/>
      <c r="AD231" s="4"/>
      <c r="AE231" s="4"/>
      <c r="AF231" s="4"/>
      <c r="AG231" s="4"/>
    </row>
    <row r="232" ht="12.75" customHeight="1">
      <c r="A232" s="4" t="s">
        <v>1409</v>
      </c>
      <c r="B232" s="5" t="s">
        <v>1410</v>
      </c>
      <c r="C232" s="4"/>
      <c r="D232" s="4" t="s">
        <v>1411</v>
      </c>
      <c r="E232" s="4"/>
      <c r="F232" s="4" t="s">
        <v>1181</v>
      </c>
      <c r="G232" s="4"/>
      <c r="H232" s="4"/>
      <c r="I232" s="4"/>
      <c r="J232" s="4"/>
      <c r="K232" s="4"/>
      <c r="L232" s="4"/>
      <c r="M232" s="4"/>
      <c r="N232" s="4"/>
      <c r="O232" s="4"/>
      <c r="P232" s="4"/>
      <c r="Q232" s="4"/>
      <c r="R232" s="4"/>
      <c r="S232" s="4"/>
      <c r="T232" s="4"/>
      <c r="U232" s="4"/>
      <c r="V232" s="4"/>
      <c r="W232" s="4" t="s">
        <v>1412</v>
      </c>
      <c r="X232" s="4" t="s">
        <v>17</v>
      </c>
      <c r="Y232" s="4" t="s">
        <v>1413</v>
      </c>
      <c r="Z232" s="4" t="s">
        <v>1414</v>
      </c>
      <c r="AA232" s="4"/>
      <c r="AB232" s="4"/>
      <c r="AC232" s="4"/>
      <c r="AD232" s="4"/>
      <c r="AE232" s="4"/>
      <c r="AF232" s="4"/>
      <c r="AG232" s="4"/>
    </row>
    <row r="233" ht="12.75" customHeight="1">
      <c r="A233" s="4" t="s">
        <v>1415</v>
      </c>
      <c r="B233" s="5" t="s">
        <v>1416</v>
      </c>
      <c r="C233" s="4"/>
      <c r="D233" s="4" t="s">
        <v>1417</v>
      </c>
      <c r="E233" s="4"/>
      <c r="F233" s="4" t="s">
        <v>1181</v>
      </c>
      <c r="G233" s="4"/>
      <c r="H233" s="4"/>
      <c r="I233" s="4"/>
      <c r="J233" s="4"/>
      <c r="K233" s="4"/>
      <c r="L233" s="4"/>
      <c r="M233" s="4"/>
      <c r="N233" s="4"/>
      <c r="O233" s="4" t="s">
        <v>1418</v>
      </c>
      <c r="P233" s="4"/>
      <c r="Q233" s="4"/>
      <c r="R233" s="4"/>
      <c r="S233" s="4"/>
      <c r="T233" s="4"/>
      <c r="U233" s="4"/>
      <c r="V233" s="4"/>
      <c r="W233" s="4"/>
      <c r="X233" s="4" t="s">
        <v>17</v>
      </c>
      <c r="Y233" s="4"/>
      <c r="Z233" s="4" t="s">
        <v>1419</v>
      </c>
      <c r="AA233" s="4"/>
      <c r="AB233" s="4"/>
      <c r="AC233" s="4"/>
      <c r="AD233" s="4"/>
      <c r="AE233" s="4"/>
      <c r="AF233" s="4"/>
      <c r="AG233" s="4"/>
    </row>
    <row r="234" ht="12.75" customHeight="1">
      <c r="A234" s="4" t="s">
        <v>1420</v>
      </c>
      <c r="B234" s="5" t="s">
        <v>1421</v>
      </c>
      <c r="C234" s="4"/>
      <c r="D234" s="4" t="s">
        <v>1422</v>
      </c>
      <c r="E234" s="4"/>
      <c r="F234" s="4" t="s">
        <v>1181</v>
      </c>
      <c r="G234" s="4"/>
      <c r="H234" s="4"/>
      <c r="I234" s="4"/>
      <c r="J234" s="4"/>
      <c r="K234" s="4"/>
      <c r="L234" s="4"/>
      <c r="M234" s="4"/>
      <c r="N234" s="4"/>
      <c r="O234" s="4"/>
      <c r="P234" s="4"/>
      <c r="Q234" s="4"/>
      <c r="R234" s="4"/>
      <c r="S234" s="4"/>
      <c r="T234" s="4"/>
      <c r="U234" s="4"/>
      <c r="V234" s="4"/>
      <c r="W234" s="4" t="s">
        <v>1423</v>
      </c>
      <c r="X234" s="4" t="s">
        <v>17</v>
      </c>
      <c r="Y234" s="4" t="s">
        <v>1424</v>
      </c>
      <c r="Z234" s="4" t="s">
        <v>1425</v>
      </c>
      <c r="AA234" s="4"/>
      <c r="AB234" s="4"/>
      <c r="AC234" s="4"/>
      <c r="AD234" s="4"/>
      <c r="AE234" s="4"/>
      <c r="AF234" s="4"/>
      <c r="AG234" s="4"/>
    </row>
    <row r="235" ht="12.75" customHeight="1">
      <c r="A235" s="4" t="s">
        <v>1426</v>
      </c>
      <c r="B235" s="5" t="s">
        <v>1427</v>
      </c>
      <c r="C235" s="4"/>
      <c r="D235" s="4" t="s">
        <v>1428</v>
      </c>
      <c r="E235" s="4"/>
      <c r="F235" s="4" t="s">
        <v>1181</v>
      </c>
      <c r="G235" s="4"/>
      <c r="H235" s="4"/>
      <c r="I235" s="4"/>
      <c r="J235" s="4"/>
      <c r="K235" s="4"/>
      <c r="L235" s="4"/>
      <c r="M235" s="4"/>
      <c r="N235" s="4"/>
      <c r="O235" s="4"/>
      <c r="P235" s="4"/>
      <c r="Q235" s="4"/>
      <c r="R235" s="4"/>
      <c r="S235" s="4"/>
      <c r="T235" s="4"/>
      <c r="U235" s="4"/>
      <c r="V235" s="4"/>
      <c r="W235" s="4" t="s">
        <v>1429</v>
      </c>
      <c r="X235" s="4" t="s">
        <v>17</v>
      </c>
      <c r="Y235" s="4" t="s">
        <v>1430</v>
      </c>
      <c r="Z235" s="4" t="s">
        <v>1431</v>
      </c>
      <c r="AA235" s="4"/>
      <c r="AB235" s="4"/>
      <c r="AC235" s="4"/>
      <c r="AD235" s="4"/>
      <c r="AE235" s="4"/>
      <c r="AF235" s="4"/>
      <c r="AG235" s="4"/>
    </row>
    <row r="236" ht="12.75" customHeight="1">
      <c r="A236" s="4" t="s">
        <v>1432</v>
      </c>
      <c r="B236" s="5" t="s">
        <v>1433</v>
      </c>
      <c r="C236" s="4"/>
      <c r="D236" s="4" t="s">
        <v>1434</v>
      </c>
      <c r="E236" s="4"/>
      <c r="F236" s="4" t="s">
        <v>1181</v>
      </c>
      <c r="G236" s="4"/>
      <c r="H236" s="4"/>
      <c r="I236" s="4"/>
      <c r="J236" s="4"/>
      <c r="K236" s="4"/>
      <c r="L236" s="4"/>
      <c r="M236" s="4"/>
      <c r="N236" s="4"/>
      <c r="O236" s="4"/>
      <c r="P236" s="4"/>
      <c r="Q236" s="4"/>
      <c r="R236" s="4"/>
      <c r="S236" s="4"/>
      <c r="T236" s="4"/>
      <c r="U236" s="4"/>
      <c r="V236" s="4"/>
      <c r="W236" s="4" t="s">
        <v>1435</v>
      </c>
      <c r="X236" s="4" t="s">
        <v>17</v>
      </c>
      <c r="Y236" s="4" t="s">
        <v>1436</v>
      </c>
      <c r="Z236" s="4" t="s">
        <v>1437</v>
      </c>
      <c r="AA236" s="4"/>
      <c r="AB236" s="4"/>
      <c r="AC236" s="4"/>
      <c r="AD236" s="4"/>
      <c r="AE236" s="4"/>
      <c r="AF236" s="4"/>
      <c r="AG236" s="4"/>
    </row>
    <row r="237" ht="12.75" customHeight="1">
      <c r="A237" s="4" t="s">
        <v>1438</v>
      </c>
      <c r="B237" s="5" t="s">
        <v>1439</v>
      </c>
      <c r="C237" s="4"/>
      <c r="D237" s="4" t="s">
        <v>1440</v>
      </c>
      <c r="E237" s="4"/>
      <c r="F237" s="4" t="s">
        <v>1181</v>
      </c>
      <c r="G237" s="4"/>
      <c r="H237" s="4"/>
      <c r="I237" s="4"/>
      <c r="J237" s="4"/>
      <c r="K237" s="4"/>
      <c r="L237" s="4"/>
      <c r="M237" s="4"/>
      <c r="N237" s="4"/>
      <c r="O237" s="4"/>
      <c r="P237" s="4"/>
      <c r="Q237" s="4"/>
      <c r="R237" s="4"/>
      <c r="S237" s="4"/>
      <c r="T237" s="4"/>
      <c r="U237" s="4"/>
      <c r="V237" s="4"/>
      <c r="W237" s="4" t="s">
        <v>1441</v>
      </c>
      <c r="X237" s="4" t="s">
        <v>17</v>
      </c>
      <c r="Y237" s="4" t="s">
        <v>1442</v>
      </c>
      <c r="Z237" s="4" t="s">
        <v>1443</v>
      </c>
      <c r="AA237" s="4"/>
      <c r="AB237" s="4"/>
      <c r="AC237" s="4"/>
      <c r="AD237" s="4"/>
      <c r="AE237" s="4"/>
      <c r="AF237" s="4"/>
      <c r="AG237" s="4"/>
    </row>
    <row r="238" ht="12.75" customHeight="1">
      <c r="A238" s="7" t="s">
        <v>1444</v>
      </c>
      <c r="B238" s="8" t="s">
        <v>1445</v>
      </c>
      <c r="C238" s="7" t="s">
        <v>1446</v>
      </c>
      <c r="D238" s="7" t="s">
        <v>1447</v>
      </c>
      <c r="E238" s="7" t="s">
        <v>1448</v>
      </c>
      <c r="F238" s="7" t="s">
        <v>1181</v>
      </c>
      <c r="G238" s="7"/>
      <c r="H238" s="7"/>
      <c r="I238" s="7"/>
      <c r="J238" s="7"/>
      <c r="K238" s="7"/>
      <c r="L238" s="7"/>
      <c r="M238" s="7"/>
      <c r="N238" s="7"/>
      <c r="O238" s="7" t="s">
        <v>1449</v>
      </c>
      <c r="P238" s="7"/>
      <c r="Q238" s="7"/>
      <c r="R238" s="7"/>
      <c r="S238" s="7"/>
      <c r="T238" s="7"/>
      <c r="U238" s="7"/>
      <c r="V238" s="7"/>
      <c r="W238" s="7" t="s">
        <v>1450</v>
      </c>
      <c r="X238" s="7" t="s">
        <v>17</v>
      </c>
      <c r="Y238" s="7"/>
      <c r="Z238" s="7" t="s">
        <v>1451</v>
      </c>
      <c r="AA238" s="7"/>
      <c r="AB238" s="7"/>
      <c r="AC238" s="7"/>
      <c r="AD238" s="7"/>
      <c r="AE238" s="7"/>
      <c r="AF238" s="7"/>
      <c r="AG238" s="7"/>
    </row>
    <row r="239" ht="12.75" customHeight="1">
      <c r="A239" s="4" t="s">
        <v>1452</v>
      </c>
      <c r="B239" s="5" t="s">
        <v>1453</v>
      </c>
      <c r="C239" s="4"/>
      <c r="D239" s="4" t="s">
        <v>1454</v>
      </c>
      <c r="E239" s="4"/>
      <c r="F239" s="4" t="s">
        <v>1181</v>
      </c>
      <c r="G239" s="4"/>
      <c r="H239" s="4"/>
      <c r="I239" s="4"/>
      <c r="J239" s="4"/>
      <c r="K239" s="4"/>
      <c r="L239" s="4"/>
      <c r="M239" s="4"/>
      <c r="N239" s="4"/>
      <c r="O239" s="4"/>
      <c r="P239" s="4"/>
      <c r="Q239" s="4"/>
      <c r="R239" s="4"/>
      <c r="S239" s="4"/>
      <c r="T239" s="4"/>
      <c r="U239" s="4"/>
      <c r="V239" s="4"/>
      <c r="W239" s="4" t="s">
        <v>1455</v>
      </c>
      <c r="X239" s="4" t="s">
        <v>17</v>
      </c>
      <c r="Y239" s="4" t="s">
        <v>1456</v>
      </c>
      <c r="Z239" s="4" t="s">
        <v>1457</v>
      </c>
      <c r="AA239" s="4"/>
      <c r="AB239" s="4"/>
      <c r="AC239" s="4"/>
      <c r="AD239" s="4"/>
      <c r="AE239" s="4"/>
      <c r="AF239" s="4"/>
      <c r="AG239" s="4"/>
    </row>
    <row r="240" ht="12.75" customHeight="1">
      <c r="A240" s="4" t="s">
        <v>1458</v>
      </c>
      <c r="B240" s="5" t="s">
        <v>1459</v>
      </c>
      <c r="C240" s="4"/>
      <c r="D240" s="4" t="s">
        <v>1460</v>
      </c>
      <c r="E240" s="4"/>
      <c r="F240" s="4" t="s">
        <v>1181</v>
      </c>
      <c r="G240" s="4"/>
      <c r="H240" s="4"/>
      <c r="I240" s="4"/>
      <c r="J240" s="4"/>
      <c r="K240" s="4"/>
      <c r="L240" s="4"/>
      <c r="M240" s="4"/>
      <c r="N240" s="4"/>
      <c r="O240" s="4"/>
      <c r="P240" s="4"/>
      <c r="Q240" s="4"/>
      <c r="R240" s="4"/>
      <c r="S240" s="4"/>
      <c r="T240" s="4"/>
      <c r="U240" s="4"/>
      <c r="V240" s="4"/>
      <c r="W240" s="4" t="s">
        <v>1461</v>
      </c>
      <c r="X240" s="4" t="s">
        <v>17</v>
      </c>
      <c r="Y240" s="4" t="s">
        <v>1462</v>
      </c>
      <c r="Z240" s="4" t="s">
        <v>1463</v>
      </c>
      <c r="AA240" s="4"/>
      <c r="AB240" s="4"/>
      <c r="AC240" s="4"/>
      <c r="AD240" s="4"/>
      <c r="AE240" s="4"/>
      <c r="AF240" s="4"/>
      <c r="AG240" s="4"/>
    </row>
    <row r="241" ht="12.75" customHeight="1">
      <c r="A241" s="4" t="s">
        <v>1464</v>
      </c>
      <c r="B241" s="5" t="s">
        <v>1465</v>
      </c>
      <c r="C241" s="4"/>
      <c r="D241" s="4" t="s">
        <v>1466</v>
      </c>
      <c r="E241" s="4"/>
      <c r="F241" s="4" t="s">
        <v>1181</v>
      </c>
      <c r="G241" s="4"/>
      <c r="H241" s="4"/>
      <c r="I241" s="4"/>
      <c r="J241" s="4"/>
      <c r="K241" s="4"/>
      <c r="L241" s="4"/>
      <c r="M241" s="4"/>
      <c r="N241" s="4"/>
      <c r="O241" s="4"/>
      <c r="P241" s="4"/>
      <c r="Q241" s="4"/>
      <c r="R241" s="4"/>
      <c r="S241" s="4"/>
      <c r="T241" s="4"/>
      <c r="U241" s="4"/>
      <c r="V241" s="4"/>
      <c r="W241" s="4" t="s">
        <v>1467</v>
      </c>
      <c r="X241" s="4" t="s">
        <v>17</v>
      </c>
      <c r="Y241" s="4" t="s">
        <v>1468</v>
      </c>
      <c r="Z241" s="4" t="s">
        <v>1469</v>
      </c>
      <c r="AA241" s="4"/>
      <c r="AB241" s="4"/>
      <c r="AC241" s="4"/>
      <c r="AD241" s="4"/>
      <c r="AE241" s="4"/>
      <c r="AF241" s="4"/>
      <c r="AG241" s="4"/>
    </row>
    <row r="242" ht="12.75" customHeight="1">
      <c r="A242" s="4" t="s">
        <v>1470</v>
      </c>
      <c r="B242" s="5" t="s">
        <v>1471</v>
      </c>
      <c r="C242" s="4"/>
      <c r="D242" s="4" t="s">
        <v>1472</v>
      </c>
      <c r="E242" s="4"/>
      <c r="F242" s="4" t="s">
        <v>1181</v>
      </c>
      <c r="G242" s="4"/>
      <c r="H242" s="4"/>
      <c r="I242" s="4"/>
      <c r="J242" s="4"/>
      <c r="K242" s="4"/>
      <c r="L242" s="4"/>
      <c r="M242" s="4"/>
      <c r="N242" s="4"/>
      <c r="O242" s="4"/>
      <c r="P242" s="4"/>
      <c r="Q242" s="4"/>
      <c r="R242" s="4"/>
      <c r="S242" s="4"/>
      <c r="T242" s="4"/>
      <c r="U242" s="4"/>
      <c r="V242" s="4"/>
      <c r="W242" s="4" t="s">
        <v>1473</v>
      </c>
      <c r="X242" s="4" t="s">
        <v>17</v>
      </c>
      <c r="Y242" s="4" t="s">
        <v>1474</v>
      </c>
      <c r="Z242" s="4" t="s">
        <v>1475</v>
      </c>
      <c r="AA242" s="4"/>
      <c r="AB242" s="4"/>
      <c r="AC242" s="4"/>
      <c r="AD242" s="4"/>
      <c r="AE242" s="4"/>
      <c r="AF242" s="4"/>
      <c r="AG242" s="4"/>
    </row>
    <row r="243" ht="12.75" customHeight="1">
      <c r="A243" s="4" t="s">
        <v>1476</v>
      </c>
      <c r="B243" s="5" t="s">
        <v>1477</v>
      </c>
      <c r="C243" s="4"/>
      <c r="D243" s="4" t="s">
        <v>1478</v>
      </c>
      <c r="E243" s="4"/>
      <c r="F243" s="4" t="s">
        <v>1181</v>
      </c>
      <c r="G243" s="4"/>
      <c r="H243" s="4"/>
      <c r="I243" s="4"/>
      <c r="J243" s="4"/>
      <c r="K243" s="4"/>
      <c r="L243" s="4"/>
      <c r="M243" s="4"/>
      <c r="N243" s="4"/>
      <c r="O243" s="4"/>
      <c r="P243" s="4"/>
      <c r="Q243" s="4"/>
      <c r="R243" s="4"/>
      <c r="S243" s="4"/>
      <c r="T243" s="4"/>
      <c r="U243" s="4"/>
      <c r="V243" s="4"/>
      <c r="W243" s="4" t="s">
        <v>1479</v>
      </c>
      <c r="X243" s="4" t="s">
        <v>17</v>
      </c>
      <c r="Y243" s="4" t="s">
        <v>1480</v>
      </c>
      <c r="Z243" s="4" t="s">
        <v>1481</v>
      </c>
      <c r="AA243" s="4"/>
      <c r="AB243" s="4"/>
      <c r="AC243" s="4"/>
      <c r="AD243" s="4"/>
      <c r="AE243" s="4"/>
      <c r="AF243" s="4"/>
      <c r="AG243" s="4"/>
    </row>
    <row r="244" ht="12.75" customHeight="1">
      <c r="A244" s="4" t="s">
        <v>1482</v>
      </c>
      <c r="B244" s="5" t="s">
        <v>1483</v>
      </c>
      <c r="C244" s="4"/>
      <c r="D244" s="4" t="s">
        <v>1484</v>
      </c>
      <c r="E244" s="4"/>
      <c r="F244" s="4" t="s">
        <v>1181</v>
      </c>
      <c r="G244" s="4"/>
      <c r="H244" s="4"/>
      <c r="I244" s="4"/>
      <c r="J244" s="4"/>
      <c r="K244" s="4"/>
      <c r="L244" s="4"/>
      <c r="M244" s="4"/>
      <c r="N244" s="4"/>
      <c r="O244" s="4"/>
      <c r="P244" s="4"/>
      <c r="Q244" s="4"/>
      <c r="R244" s="4"/>
      <c r="S244" s="4"/>
      <c r="T244" s="4"/>
      <c r="U244" s="4"/>
      <c r="V244" s="4"/>
      <c r="W244" s="4" t="s">
        <v>1485</v>
      </c>
      <c r="X244" s="4" t="s">
        <v>17</v>
      </c>
      <c r="Y244" s="4" t="s">
        <v>1486</v>
      </c>
      <c r="Z244" s="4" t="s">
        <v>1487</v>
      </c>
      <c r="AA244" s="4"/>
      <c r="AB244" s="4"/>
      <c r="AC244" s="4"/>
      <c r="AD244" s="4"/>
      <c r="AE244" s="4"/>
      <c r="AF244" s="4"/>
      <c r="AG244" s="4"/>
    </row>
    <row r="245" ht="12.75" customHeight="1">
      <c r="A245" s="4" t="s">
        <v>1488</v>
      </c>
      <c r="B245" s="5" t="s">
        <v>1489</v>
      </c>
      <c r="C245" s="4"/>
      <c r="D245" s="4" t="s">
        <v>1490</v>
      </c>
      <c r="E245" s="4"/>
      <c r="F245" s="4" t="s">
        <v>1181</v>
      </c>
      <c r="G245" s="4"/>
      <c r="H245" s="4"/>
      <c r="I245" s="4"/>
      <c r="J245" s="4"/>
      <c r="K245" s="4"/>
      <c r="L245" s="4"/>
      <c r="M245" s="4"/>
      <c r="N245" s="4"/>
      <c r="O245" s="4"/>
      <c r="P245" s="4"/>
      <c r="Q245" s="4"/>
      <c r="R245" s="4"/>
      <c r="S245" s="4"/>
      <c r="T245" s="4"/>
      <c r="U245" s="4"/>
      <c r="V245" s="4"/>
      <c r="W245" s="4" t="s">
        <v>1491</v>
      </c>
      <c r="X245" s="4" t="s">
        <v>17</v>
      </c>
      <c r="Y245" s="4" t="s">
        <v>1492</v>
      </c>
      <c r="Z245" s="4" t="s">
        <v>1493</v>
      </c>
      <c r="AA245" s="4"/>
      <c r="AB245" s="4"/>
      <c r="AC245" s="4"/>
      <c r="AD245" s="4"/>
      <c r="AE245" s="4"/>
      <c r="AF245" s="4"/>
      <c r="AG245" s="4"/>
    </row>
    <row r="246" ht="12.75" customHeight="1">
      <c r="A246" s="4" t="s">
        <v>1494</v>
      </c>
      <c r="B246" s="5" t="s">
        <v>1495</v>
      </c>
      <c r="C246" s="4"/>
      <c r="D246" s="4" t="s">
        <v>1496</v>
      </c>
      <c r="E246" s="4"/>
      <c r="F246" s="4" t="s">
        <v>1181</v>
      </c>
      <c r="G246" s="4"/>
      <c r="H246" s="4"/>
      <c r="I246" s="4"/>
      <c r="J246" s="4"/>
      <c r="K246" s="4"/>
      <c r="L246" s="4"/>
      <c r="M246" s="4"/>
      <c r="N246" s="4"/>
      <c r="O246" s="4"/>
      <c r="P246" s="4"/>
      <c r="Q246" s="4"/>
      <c r="R246" s="4"/>
      <c r="S246" s="4"/>
      <c r="T246" s="4"/>
      <c r="U246" s="4"/>
      <c r="V246" s="4"/>
      <c r="W246" s="4" t="s">
        <v>1497</v>
      </c>
      <c r="X246" s="4" t="s">
        <v>497</v>
      </c>
      <c r="Y246" s="4" t="s">
        <v>1498</v>
      </c>
      <c r="Z246" s="4" t="s">
        <v>1499</v>
      </c>
      <c r="AA246" s="4"/>
      <c r="AB246" s="4"/>
      <c r="AC246" s="4"/>
      <c r="AD246" s="4"/>
      <c r="AE246" s="4"/>
      <c r="AF246" s="4"/>
      <c r="AG246" s="4"/>
    </row>
    <row r="247" ht="12.75" customHeight="1">
      <c r="A247" s="4" t="s">
        <v>1500</v>
      </c>
      <c r="B247" s="5" t="s">
        <v>1501</v>
      </c>
      <c r="C247" s="4"/>
      <c r="D247" s="4" t="s">
        <v>1502</v>
      </c>
      <c r="E247" s="4"/>
      <c r="F247" s="4" t="s">
        <v>1181</v>
      </c>
      <c r="G247" s="4"/>
      <c r="H247" s="4"/>
      <c r="I247" s="4"/>
      <c r="J247" s="4"/>
      <c r="K247" s="4"/>
      <c r="L247" s="4"/>
      <c r="M247" s="4"/>
      <c r="N247" s="4"/>
      <c r="O247" s="4"/>
      <c r="P247" s="4"/>
      <c r="Q247" s="4"/>
      <c r="R247" s="4"/>
      <c r="S247" s="4"/>
      <c r="T247" s="4"/>
      <c r="U247" s="4"/>
      <c r="V247" s="4"/>
      <c r="W247" s="4" t="s">
        <v>1503</v>
      </c>
      <c r="X247" s="4" t="s">
        <v>17</v>
      </c>
      <c r="Y247" s="4" t="s">
        <v>1504</v>
      </c>
      <c r="Z247" s="4" t="s">
        <v>1505</v>
      </c>
      <c r="AA247" s="4"/>
      <c r="AB247" s="4"/>
      <c r="AC247" s="4"/>
      <c r="AD247" s="4"/>
      <c r="AE247" s="4"/>
      <c r="AF247" s="4"/>
      <c r="AG247" s="4"/>
    </row>
    <row r="248" ht="12.75" customHeight="1">
      <c r="A248" s="4" t="s">
        <v>1506</v>
      </c>
      <c r="B248" s="5" t="s">
        <v>1507</v>
      </c>
      <c r="C248" s="4"/>
      <c r="D248" s="4" t="s">
        <v>1508</v>
      </c>
      <c r="E248" s="4"/>
      <c r="F248" s="4" t="s">
        <v>1181</v>
      </c>
      <c r="G248" s="4"/>
      <c r="H248" s="4"/>
      <c r="I248" s="4"/>
      <c r="J248" s="4"/>
      <c r="K248" s="4"/>
      <c r="L248" s="4"/>
      <c r="M248" s="4"/>
      <c r="N248" s="4"/>
      <c r="O248" s="4" t="s">
        <v>1509</v>
      </c>
      <c r="P248" s="4"/>
      <c r="Q248" s="4"/>
      <c r="R248" s="4"/>
      <c r="S248" s="4"/>
      <c r="T248" s="4"/>
      <c r="U248" s="4"/>
      <c r="V248" s="4"/>
      <c r="W248" s="4"/>
      <c r="X248" s="4" t="s">
        <v>17</v>
      </c>
      <c r="Y248" s="4" t="s">
        <v>1510</v>
      </c>
      <c r="Z248" s="4" t="s">
        <v>1511</v>
      </c>
      <c r="AA248" s="4"/>
      <c r="AB248" s="4"/>
      <c r="AC248" s="4"/>
      <c r="AD248" s="4"/>
      <c r="AE248" s="4"/>
      <c r="AF248" s="4"/>
      <c r="AG248" s="4"/>
    </row>
    <row r="249" ht="12.75" customHeight="1">
      <c r="A249" s="4"/>
      <c r="B249" s="5" t="s">
        <v>1512</v>
      </c>
      <c r="C249" s="4"/>
      <c r="D249" s="4" t="s">
        <v>1513</v>
      </c>
      <c r="E249" s="4"/>
      <c r="F249" s="4" t="s">
        <v>1181</v>
      </c>
      <c r="G249" s="4"/>
      <c r="H249" s="4"/>
      <c r="I249" s="4"/>
      <c r="J249" s="4"/>
      <c r="K249" s="4"/>
      <c r="L249" s="4"/>
      <c r="M249" s="4"/>
      <c r="N249" s="4"/>
      <c r="O249" s="4"/>
      <c r="P249" s="4"/>
      <c r="Q249" s="4"/>
      <c r="R249" s="4"/>
      <c r="S249" s="4"/>
      <c r="T249" s="4"/>
      <c r="U249" s="4"/>
      <c r="V249" s="4"/>
      <c r="W249" s="4" t="s">
        <v>1514</v>
      </c>
      <c r="X249" s="4" t="s">
        <v>17</v>
      </c>
      <c r="Y249" s="4" t="s">
        <v>1515</v>
      </c>
      <c r="Z249" s="4" t="s">
        <v>1516</v>
      </c>
      <c r="AA249" s="4"/>
      <c r="AB249" s="4"/>
      <c r="AC249" s="4"/>
      <c r="AD249" s="4"/>
      <c r="AE249" s="4"/>
      <c r="AF249" s="4"/>
      <c r="AG249" s="4"/>
    </row>
    <row r="250" ht="12.75" customHeight="1">
      <c r="A250" s="4" t="s">
        <v>1517</v>
      </c>
      <c r="B250" s="5" t="s">
        <v>1518</v>
      </c>
      <c r="C250" s="4"/>
      <c r="D250" s="4" t="s">
        <v>1519</v>
      </c>
      <c r="E250" s="4"/>
      <c r="F250" s="4" t="s">
        <v>1181</v>
      </c>
      <c r="G250" s="4"/>
      <c r="H250" s="4"/>
      <c r="I250" s="4"/>
      <c r="J250" s="4"/>
      <c r="K250" s="4"/>
      <c r="L250" s="4"/>
      <c r="M250" s="4"/>
      <c r="N250" s="4"/>
      <c r="O250" s="4"/>
      <c r="P250" s="4"/>
      <c r="Q250" s="4"/>
      <c r="R250" s="4"/>
      <c r="S250" s="4"/>
      <c r="T250" s="4"/>
      <c r="U250" s="4"/>
      <c r="V250" s="4"/>
      <c r="W250" s="4" t="s">
        <v>1520</v>
      </c>
      <c r="X250" s="4" t="s">
        <v>17</v>
      </c>
      <c r="Y250" s="4" t="s">
        <v>1521</v>
      </c>
      <c r="Z250" s="4" t="s">
        <v>1522</v>
      </c>
      <c r="AA250" s="4"/>
      <c r="AB250" s="4"/>
      <c r="AC250" s="4"/>
      <c r="AD250" s="4"/>
      <c r="AE250" s="4"/>
      <c r="AF250" s="4"/>
      <c r="AG250" s="4"/>
    </row>
    <row r="251" ht="12.75" customHeight="1">
      <c r="A251" s="4" t="s">
        <v>1523</v>
      </c>
      <c r="B251" s="5" t="s">
        <v>1524</v>
      </c>
      <c r="C251" s="4"/>
      <c r="D251" s="4" t="s">
        <v>1525</v>
      </c>
      <c r="E251" s="4"/>
      <c r="F251" s="4" t="s">
        <v>1181</v>
      </c>
      <c r="G251" s="4"/>
      <c r="H251" s="4"/>
      <c r="I251" s="4"/>
      <c r="J251" s="4"/>
      <c r="K251" s="4"/>
      <c r="L251" s="4"/>
      <c r="M251" s="4"/>
      <c r="N251" s="4"/>
      <c r="O251" s="4"/>
      <c r="P251" s="4"/>
      <c r="Q251" s="4"/>
      <c r="R251" s="4"/>
      <c r="S251" s="4"/>
      <c r="T251" s="4"/>
      <c r="U251" s="4"/>
      <c r="V251" s="4"/>
      <c r="W251" s="4" t="s">
        <v>1526</v>
      </c>
      <c r="X251" s="4" t="s">
        <v>17</v>
      </c>
      <c r="Y251" s="4" t="s">
        <v>1527</v>
      </c>
      <c r="Z251" s="4" t="s">
        <v>1528</v>
      </c>
      <c r="AA251" s="4"/>
      <c r="AB251" s="4"/>
      <c r="AC251" s="4"/>
      <c r="AD251" s="4"/>
      <c r="AE251" s="4"/>
      <c r="AF251" s="4"/>
      <c r="AG251" s="4"/>
    </row>
    <row r="252" ht="12.75" customHeight="1">
      <c r="A252" s="9" t="s">
        <v>1529</v>
      </c>
      <c r="B252" s="10" t="s">
        <v>1530</v>
      </c>
      <c r="C252" s="9"/>
      <c r="D252" s="9" t="s">
        <v>1531</v>
      </c>
      <c r="E252" s="9"/>
      <c r="F252" s="9" t="s">
        <v>1181</v>
      </c>
      <c r="G252" s="9"/>
      <c r="H252" s="9"/>
      <c r="I252" s="9"/>
      <c r="J252" s="9"/>
      <c r="K252" s="9"/>
      <c r="L252" s="9"/>
      <c r="M252" s="9"/>
      <c r="N252" s="9"/>
      <c r="O252" s="9"/>
      <c r="P252" s="9"/>
      <c r="Q252" s="9"/>
      <c r="R252" s="9"/>
      <c r="S252" s="9"/>
      <c r="T252" s="9"/>
      <c r="U252" s="9"/>
      <c r="V252" s="9"/>
      <c r="W252" s="9" t="s">
        <v>1532</v>
      </c>
      <c r="X252" s="9" t="s">
        <v>17</v>
      </c>
      <c r="Y252" s="9" t="s">
        <v>1533</v>
      </c>
      <c r="Z252" s="9" t="s">
        <v>1534</v>
      </c>
      <c r="AA252" s="9"/>
      <c r="AB252" s="9"/>
      <c r="AC252" s="9"/>
      <c r="AD252" s="9"/>
      <c r="AE252" s="9"/>
      <c r="AF252" s="9"/>
      <c r="AG252" s="9"/>
    </row>
    <row r="253" ht="12.75" customHeight="1">
      <c r="A253" s="9" t="s">
        <v>1535</v>
      </c>
      <c r="B253" s="10" t="s">
        <v>1536</v>
      </c>
      <c r="C253" s="9"/>
      <c r="D253" s="9" t="s">
        <v>1537</v>
      </c>
      <c r="E253" s="9"/>
      <c r="F253" s="9" t="s">
        <v>1181</v>
      </c>
      <c r="G253" s="9"/>
      <c r="H253" s="9"/>
      <c r="I253" s="9"/>
      <c r="J253" s="9"/>
      <c r="K253" s="9"/>
      <c r="L253" s="9"/>
      <c r="M253" s="9"/>
      <c r="N253" s="9"/>
      <c r="O253" s="9"/>
      <c r="P253" s="9"/>
      <c r="Q253" s="9"/>
      <c r="R253" s="9"/>
      <c r="S253" s="9"/>
      <c r="T253" s="9"/>
      <c r="U253" s="9"/>
      <c r="V253" s="9"/>
      <c r="W253" s="9" t="s">
        <v>1538</v>
      </c>
      <c r="X253" s="9" t="s">
        <v>17</v>
      </c>
      <c r="Y253" s="9" t="s">
        <v>1539</v>
      </c>
      <c r="Z253" s="9" t="s">
        <v>1540</v>
      </c>
      <c r="AA253" s="9"/>
      <c r="AB253" s="9"/>
      <c r="AC253" s="9"/>
      <c r="AD253" s="9"/>
      <c r="AE253" s="9"/>
      <c r="AF253" s="9"/>
      <c r="AG253" s="9"/>
    </row>
    <row r="254" ht="12.75" customHeight="1">
      <c r="A254" s="9" t="s">
        <v>1541</v>
      </c>
      <c r="B254" s="10" t="s">
        <v>1542</v>
      </c>
      <c r="C254" s="9"/>
      <c r="D254" s="9" t="s">
        <v>1543</v>
      </c>
      <c r="E254" s="9"/>
      <c r="F254" s="9" t="s">
        <v>1544</v>
      </c>
      <c r="G254" s="9"/>
      <c r="H254" s="9"/>
      <c r="I254" s="9"/>
      <c r="J254" s="9"/>
      <c r="K254" s="9"/>
      <c r="L254" s="9"/>
      <c r="M254" s="9"/>
      <c r="N254" s="9"/>
      <c r="O254" s="9"/>
      <c r="P254" s="9"/>
      <c r="Q254" s="9"/>
      <c r="R254" s="9"/>
      <c r="S254" s="9"/>
      <c r="T254" s="9"/>
      <c r="U254" s="9"/>
      <c r="V254" s="9"/>
      <c r="W254" s="9" t="s">
        <v>1545</v>
      </c>
      <c r="X254" s="9" t="s">
        <v>17</v>
      </c>
      <c r="Y254" s="9" t="s">
        <v>1546</v>
      </c>
      <c r="Z254" s="9" t="s">
        <v>1547</v>
      </c>
      <c r="AA254" s="9"/>
      <c r="AB254" s="9"/>
      <c r="AC254" s="9"/>
      <c r="AD254" s="9"/>
      <c r="AE254" s="9"/>
      <c r="AF254" s="9"/>
      <c r="AG254" s="9"/>
    </row>
    <row r="255" ht="12.75" customHeight="1">
      <c r="A255" s="4" t="s">
        <v>1548</v>
      </c>
      <c r="B255" s="5" t="s">
        <v>1549</v>
      </c>
      <c r="C255" s="4"/>
      <c r="D255" s="4" t="s">
        <v>1550</v>
      </c>
      <c r="E255" s="4"/>
      <c r="F255" s="4" t="s">
        <v>1544</v>
      </c>
      <c r="G255" s="4"/>
      <c r="H255" s="4"/>
      <c r="I255" s="4"/>
      <c r="J255" s="4"/>
      <c r="K255" s="4"/>
      <c r="L255" s="4"/>
      <c r="M255" s="4"/>
      <c r="N255" s="4"/>
      <c r="O255" s="4"/>
      <c r="P255" s="4"/>
      <c r="Q255" s="4"/>
      <c r="R255" s="4"/>
      <c r="S255" s="4"/>
      <c r="T255" s="4"/>
      <c r="U255" s="4"/>
      <c r="V255" s="4"/>
      <c r="W255" s="4" t="s">
        <v>1551</v>
      </c>
      <c r="X255" s="4" t="s">
        <v>17</v>
      </c>
      <c r="Y255" s="4" t="s">
        <v>1552</v>
      </c>
      <c r="Z255" s="4" t="s">
        <v>1553</v>
      </c>
      <c r="AA255" s="4"/>
      <c r="AB255" s="4"/>
      <c r="AC255" s="4"/>
      <c r="AD255" s="4"/>
      <c r="AE255" s="4"/>
      <c r="AF255" s="4"/>
      <c r="AG255" s="4"/>
    </row>
    <row r="256" ht="12.75" customHeight="1">
      <c r="A256" s="4" t="s">
        <v>1554</v>
      </c>
      <c r="B256" s="5" t="s">
        <v>1555</v>
      </c>
      <c r="C256" s="4"/>
      <c r="D256" s="4" t="s">
        <v>1556</v>
      </c>
      <c r="E256" s="4"/>
      <c r="F256" s="4" t="s">
        <v>1544</v>
      </c>
      <c r="G256" s="4"/>
      <c r="H256" s="4"/>
      <c r="I256" s="4"/>
      <c r="J256" s="4"/>
      <c r="K256" s="4"/>
      <c r="L256" s="4"/>
      <c r="M256" s="4"/>
      <c r="N256" s="4"/>
      <c r="O256" s="4"/>
      <c r="P256" s="4"/>
      <c r="Q256" s="4"/>
      <c r="R256" s="4"/>
      <c r="S256" s="4"/>
      <c r="T256" s="4"/>
      <c r="U256" s="4"/>
      <c r="V256" s="4"/>
      <c r="W256" s="4" t="s">
        <v>1557</v>
      </c>
      <c r="X256" s="4" t="s">
        <v>17</v>
      </c>
      <c r="Y256" s="4" t="s">
        <v>1558</v>
      </c>
      <c r="Z256" s="4" t="s">
        <v>1559</v>
      </c>
      <c r="AA256" s="4"/>
      <c r="AB256" s="4"/>
      <c r="AC256" s="4"/>
      <c r="AD256" s="4"/>
      <c r="AE256" s="4"/>
      <c r="AF256" s="4"/>
      <c r="AG256" s="4"/>
    </row>
    <row r="257" ht="12.75" customHeight="1">
      <c r="A257" s="11" t="s">
        <v>1541</v>
      </c>
      <c r="B257" s="12" t="s">
        <v>1542</v>
      </c>
      <c r="C257" s="11"/>
      <c r="D257" s="11" t="s">
        <v>1543</v>
      </c>
      <c r="E257" s="11"/>
      <c r="F257" s="11" t="s">
        <v>1544</v>
      </c>
      <c r="G257" s="11"/>
      <c r="H257" s="11"/>
      <c r="I257" s="11"/>
      <c r="J257" s="11"/>
      <c r="K257" s="11"/>
      <c r="L257" s="11"/>
      <c r="M257" s="11"/>
      <c r="N257" s="11"/>
      <c r="O257" s="11"/>
      <c r="P257" s="11"/>
      <c r="Q257" s="11"/>
      <c r="R257" s="11"/>
      <c r="S257" s="11"/>
      <c r="T257" s="11"/>
      <c r="U257" s="11"/>
      <c r="V257" s="11"/>
      <c r="W257" s="11" t="s">
        <v>1545</v>
      </c>
      <c r="X257" s="11" t="s">
        <v>17</v>
      </c>
      <c r="Y257" s="11" t="s">
        <v>1546</v>
      </c>
      <c r="Z257" s="11" t="s">
        <v>1560</v>
      </c>
      <c r="AA257" s="11"/>
      <c r="AB257" s="11"/>
      <c r="AC257" s="11"/>
      <c r="AD257" s="11"/>
      <c r="AE257" s="11"/>
      <c r="AF257" s="11"/>
      <c r="AG257" s="11"/>
    </row>
    <row r="258" ht="12.75" customHeight="1">
      <c r="A258" s="7" t="s">
        <v>1561</v>
      </c>
      <c r="B258" s="8" t="s">
        <v>1562</v>
      </c>
      <c r="C258" s="7" t="s">
        <v>1563</v>
      </c>
      <c r="D258" s="7" t="s">
        <v>1564</v>
      </c>
      <c r="E258" s="7" t="s">
        <v>1565</v>
      </c>
      <c r="F258" s="7" t="s">
        <v>1544</v>
      </c>
      <c r="G258" s="7"/>
      <c r="H258" s="7"/>
      <c r="I258" s="7"/>
      <c r="J258" s="7"/>
      <c r="K258" s="7"/>
      <c r="L258" s="7"/>
      <c r="M258" s="7"/>
      <c r="N258" s="7"/>
      <c r="O258" s="7"/>
      <c r="P258" s="7"/>
      <c r="Q258" s="7"/>
      <c r="R258" s="7"/>
      <c r="S258" s="7"/>
      <c r="T258" s="7"/>
      <c r="U258" s="7"/>
      <c r="V258" s="7"/>
      <c r="W258" s="7" t="s">
        <v>1566</v>
      </c>
      <c r="X258" s="7" t="s">
        <v>17</v>
      </c>
      <c r="Y258" s="7" t="s">
        <v>1567</v>
      </c>
      <c r="Z258" s="7" t="s">
        <v>1568</v>
      </c>
      <c r="AA258" s="7"/>
      <c r="AB258" s="7"/>
      <c r="AC258" s="7"/>
      <c r="AD258" s="7"/>
      <c r="AE258" s="7"/>
      <c r="AF258" s="7"/>
      <c r="AG258" s="7"/>
    </row>
    <row r="259" ht="12.75" customHeight="1">
      <c r="A259" s="4" t="s">
        <v>1569</v>
      </c>
      <c r="B259" s="5" t="s">
        <v>1570</v>
      </c>
      <c r="C259" s="4"/>
      <c r="D259" s="4" t="s">
        <v>1571</v>
      </c>
      <c r="E259" s="4"/>
      <c r="F259" s="4" t="s">
        <v>1544</v>
      </c>
      <c r="G259" s="4"/>
      <c r="H259" s="4"/>
      <c r="I259" s="4"/>
      <c r="J259" s="4"/>
      <c r="K259" s="4"/>
      <c r="L259" s="4"/>
      <c r="M259" s="4"/>
      <c r="N259" s="4"/>
      <c r="O259" s="4"/>
      <c r="P259" s="4"/>
      <c r="Q259" s="4"/>
      <c r="R259" s="4"/>
      <c r="S259" s="4"/>
      <c r="T259" s="4"/>
      <c r="U259" s="4"/>
      <c r="V259" s="4"/>
      <c r="W259" s="4" t="s">
        <v>1572</v>
      </c>
      <c r="X259" s="4" t="s">
        <v>17</v>
      </c>
      <c r="Y259" s="4" t="s">
        <v>1573</v>
      </c>
      <c r="Z259" s="4" t="s">
        <v>1574</v>
      </c>
      <c r="AA259" s="4"/>
      <c r="AB259" s="4"/>
      <c r="AC259" s="4"/>
      <c r="AD259" s="4"/>
      <c r="AE259" s="4"/>
      <c r="AF259" s="4"/>
      <c r="AG259" s="4"/>
    </row>
    <row r="260" ht="12.75" customHeight="1">
      <c r="A260" s="4" t="s">
        <v>1575</v>
      </c>
      <c r="B260" s="5" t="s">
        <v>1576</v>
      </c>
      <c r="C260" s="4"/>
      <c r="D260" s="4" t="s">
        <v>1577</v>
      </c>
      <c r="E260" s="4"/>
      <c r="F260" s="4" t="s">
        <v>1544</v>
      </c>
      <c r="G260" s="4"/>
      <c r="H260" s="4"/>
      <c r="I260" s="4"/>
      <c r="J260" s="4"/>
      <c r="K260" s="4"/>
      <c r="L260" s="4"/>
      <c r="M260" s="4"/>
      <c r="N260" s="4"/>
      <c r="O260" s="4"/>
      <c r="P260" s="4"/>
      <c r="Q260" s="4"/>
      <c r="R260" s="4"/>
      <c r="S260" s="4"/>
      <c r="T260" s="4"/>
      <c r="U260" s="4"/>
      <c r="V260" s="4"/>
      <c r="W260" s="4" t="s">
        <v>1578</v>
      </c>
      <c r="X260" s="4" t="s">
        <v>17</v>
      </c>
      <c r="Y260" s="4" t="s">
        <v>1579</v>
      </c>
      <c r="Z260" s="4" t="s">
        <v>1580</v>
      </c>
      <c r="AA260" s="4"/>
      <c r="AB260" s="4"/>
      <c r="AC260" s="4"/>
      <c r="AD260" s="4"/>
      <c r="AE260" s="4"/>
      <c r="AF260" s="4"/>
      <c r="AG260" s="4"/>
    </row>
    <row r="261" ht="12.75" customHeight="1">
      <c r="A261" s="4" t="s">
        <v>1581</v>
      </c>
      <c r="B261" s="5" t="s">
        <v>1582</v>
      </c>
      <c r="C261" s="4"/>
      <c r="D261" s="4" t="s">
        <v>1583</v>
      </c>
      <c r="E261" s="4"/>
      <c r="F261" s="4" t="s">
        <v>1544</v>
      </c>
      <c r="G261" s="4"/>
      <c r="H261" s="4"/>
      <c r="I261" s="4"/>
      <c r="J261" s="4"/>
      <c r="K261" s="4"/>
      <c r="L261" s="4"/>
      <c r="M261" s="4"/>
      <c r="N261" s="4"/>
      <c r="O261" s="4"/>
      <c r="P261" s="4"/>
      <c r="Q261" s="4"/>
      <c r="R261" s="4"/>
      <c r="S261" s="4"/>
      <c r="T261" s="4"/>
      <c r="U261" s="4"/>
      <c r="V261" s="4"/>
      <c r="W261" s="4" t="s">
        <v>1584</v>
      </c>
      <c r="X261" s="4" t="s">
        <v>17</v>
      </c>
      <c r="Y261" s="4"/>
      <c r="Z261" s="4" t="s">
        <v>1585</v>
      </c>
      <c r="AA261" s="4"/>
      <c r="AB261" s="4"/>
      <c r="AC261" s="4"/>
      <c r="AD261" s="4"/>
      <c r="AE261" s="4"/>
      <c r="AF261" s="4"/>
      <c r="AG261" s="4"/>
    </row>
    <row r="262" ht="12.75" customHeight="1">
      <c r="A262" s="7" t="s">
        <v>1586</v>
      </c>
      <c r="B262" s="8" t="s">
        <v>1587</v>
      </c>
      <c r="C262" s="7" t="s">
        <v>1588</v>
      </c>
      <c r="D262" s="7" t="s">
        <v>1589</v>
      </c>
      <c r="E262" s="7" t="s">
        <v>1590</v>
      </c>
      <c r="F262" s="7" t="s">
        <v>1544</v>
      </c>
      <c r="G262" s="7"/>
      <c r="H262" s="7"/>
      <c r="I262" s="7"/>
      <c r="J262" s="7"/>
      <c r="K262" s="7"/>
      <c r="L262" s="7"/>
      <c r="M262" s="7"/>
      <c r="N262" s="7"/>
      <c r="O262" s="7"/>
      <c r="P262" s="7"/>
      <c r="Q262" s="7"/>
      <c r="R262" s="7"/>
      <c r="S262" s="7"/>
      <c r="T262" s="7"/>
      <c r="U262" s="7"/>
      <c r="V262" s="7"/>
      <c r="W262" s="7" t="s">
        <v>1591</v>
      </c>
      <c r="X262" s="7" t="s">
        <v>17</v>
      </c>
      <c r="Y262" s="7" t="s">
        <v>1592</v>
      </c>
      <c r="Z262" s="7" t="s">
        <v>1593</v>
      </c>
      <c r="AA262" s="7"/>
      <c r="AB262" s="7"/>
      <c r="AC262" s="7"/>
      <c r="AD262" s="7"/>
      <c r="AE262" s="7"/>
      <c r="AF262" s="7"/>
      <c r="AG262" s="7"/>
    </row>
    <row r="263" ht="12.75" customHeight="1">
      <c r="A263" s="4" t="s">
        <v>1594</v>
      </c>
      <c r="B263" s="5" t="s">
        <v>1595</v>
      </c>
      <c r="C263" s="4"/>
      <c r="D263" s="4" t="s">
        <v>1596</v>
      </c>
      <c r="E263" s="4"/>
      <c r="F263" s="4" t="s">
        <v>1544</v>
      </c>
      <c r="G263" s="4"/>
      <c r="H263" s="4"/>
      <c r="I263" s="4"/>
      <c r="J263" s="4"/>
      <c r="K263" s="4"/>
      <c r="L263" s="4"/>
      <c r="M263" s="4"/>
      <c r="N263" s="4"/>
      <c r="O263" s="4"/>
      <c r="P263" s="4"/>
      <c r="Q263" s="4"/>
      <c r="R263" s="4"/>
      <c r="S263" s="4"/>
      <c r="T263" s="4"/>
      <c r="U263" s="4"/>
      <c r="V263" s="4"/>
      <c r="W263" s="4" t="s">
        <v>1597</v>
      </c>
      <c r="X263" s="4" t="s">
        <v>17</v>
      </c>
      <c r="Y263" s="4"/>
      <c r="Z263" s="4" t="s">
        <v>1598</v>
      </c>
      <c r="AA263" s="4"/>
      <c r="AB263" s="4"/>
      <c r="AC263" s="4"/>
      <c r="AD263" s="4"/>
      <c r="AE263" s="4"/>
      <c r="AF263" s="4"/>
      <c r="AG263" s="4"/>
    </row>
    <row r="264" ht="12.75" customHeight="1">
      <c r="A264" s="4" t="s">
        <v>1599</v>
      </c>
      <c r="B264" s="5" t="s">
        <v>1600</v>
      </c>
      <c r="C264" s="4"/>
      <c r="D264" s="4" t="s">
        <v>1601</v>
      </c>
      <c r="E264" s="4"/>
      <c r="F264" s="4" t="s">
        <v>1544</v>
      </c>
      <c r="G264" s="4"/>
      <c r="H264" s="4"/>
      <c r="I264" s="4"/>
      <c r="J264" s="4"/>
      <c r="K264" s="4"/>
      <c r="L264" s="4"/>
      <c r="M264" s="4"/>
      <c r="N264" s="4"/>
      <c r="O264" s="4"/>
      <c r="P264" s="4"/>
      <c r="Q264" s="4"/>
      <c r="R264" s="4"/>
      <c r="S264" s="4"/>
      <c r="T264" s="4"/>
      <c r="U264" s="4"/>
      <c r="V264" s="4"/>
      <c r="W264" s="4" t="s">
        <v>1602</v>
      </c>
      <c r="X264" s="4" t="s">
        <v>17</v>
      </c>
      <c r="Y264" s="4" t="s">
        <v>1603</v>
      </c>
      <c r="Z264" s="4" t="s">
        <v>1604</v>
      </c>
      <c r="AA264" s="4"/>
      <c r="AB264" s="4"/>
      <c r="AC264" s="4"/>
      <c r="AD264" s="4"/>
      <c r="AE264" s="4"/>
      <c r="AF264" s="4"/>
      <c r="AG264" s="4"/>
    </row>
    <row r="265" ht="12.75" customHeight="1">
      <c r="A265" s="9" t="s">
        <v>1605</v>
      </c>
      <c r="B265" s="10" t="s">
        <v>1606</v>
      </c>
      <c r="C265" s="9"/>
      <c r="D265" s="9" t="s">
        <v>1607</v>
      </c>
      <c r="E265" s="9"/>
      <c r="F265" s="9" t="s">
        <v>1544</v>
      </c>
      <c r="G265" s="9"/>
      <c r="H265" s="9"/>
      <c r="I265" s="9"/>
      <c r="J265" s="9"/>
      <c r="K265" s="9"/>
      <c r="L265" s="9"/>
      <c r="M265" s="9"/>
      <c r="N265" s="9"/>
      <c r="O265" s="9"/>
      <c r="P265" s="9"/>
      <c r="Q265" s="9"/>
      <c r="R265" s="9"/>
      <c r="S265" s="9"/>
      <c r="T265" s="9"/>
      <c r="U265" s="9"/>
      <c r="V265" s="9"/>
      <c r="W265" s="9" t="s">
        <v>1608</v>
      </c>
      <c r="X265" s="9" t="s">
        <v>17</v>
      </c>
      <c r="Y265" s="9" t="s">
        <v>1609</v>
      </c>
      <c r="Z265" s="9" t="s">
        <v>1610</v>
      </c>
      <c r="AA265" s="9"/>
      <c r="AB265" s="9"/>
      <c r="AC265" s="9"/>
      <c r="AD265" s="9"/>
      <c r="AE265" s="9"/>
      <c r="AF265" s="9"/>
      <c r="AG265" s="9"/>
    </row>
    <row r="266" ht="12.75" customHeight="1">
      <c r="A266" s="4"/>
      <c r="B266" s="5" t="s">
        <v>1611</v>
      </c>
      <c r="C266" s="4"/>
      <c r="D266" s="4" t="s">
        <v>1612</v>
      </c>
      <c r="E266" s="4"/>
      <c r="F266" s="4" t="s">
        <v>1544</v>
      </c>
      <c r="G266" s="4"/>
      <c r="H266" s="4"/>
      <c r="I266" s="4"/>
      <c r="J266" s="4"/>
      <c r="K266" s="4"/>
      <c r="L266" s="4"/>
      <c r="M266" s="4"/>
      <c r="N266" s="4"/>
      <c r="O266" s="4"/>
      <c r="P266" s="4"/>
      <c r="Q266" s="4"/>
      <c r="R266" s="4"/>
      <c r="S266" s="4"/>
      <c r="T266" s="4"/>
      <c r="U266" s="4"/>
      <c r="V266" s="4"/>
      <c r="W266" s="4" t="s">
        <v>1613</v>
      </c>
      <c r="X266" s="4" t="s">
        <v>17</v>
      </c>
      <c r="Y266" s="4" t="s">
        <v>1614</v>
      </c>
      <c r="Z266" s="4" t="s">
        <v>1615</v>
      </c>
      <c r="AA266" s="4"/>
      <c r="AB266" s="4"/>
      <c r="AC266" s="4"/>
      <c r="AD266" s="4"/>
      <c r="AE266" s="4"/>
      <c r="AF266" s="4"/>
      <c r="AG266" s="4"/>
    </row>
    <row r="267" ht="12.75" customHeight="1">
      <c r="A267" s="4" t="s">
        <v>1616</v>
      </c>
      <c r="B267" s="5" t="s">
        <v>1617</v>
      </c>
      <c r="C267" s="4"/>
      <c r="D267" s="4" t="s">
        <v>1618</v>
      </c>
      <c r="E267" s="4"/>
      <c r="F267" s="4" t="s">
        <v>1544</v>
      </c>
      <c r="G267" s="4"/>
      <c r="H267" s="4"/>
      <c r="I267" s="4"/>
      <c r="J267" s="4"/>
      <c r="K267" s="4"/>
      <c r="L267" s="4"/>
      <c r="M267" s="4"/>
      <c r="N267" s="4"/>
      <c r="O267" s="4"/>
      <c r="P267" s="4"/>
      <c r="Q267" s="4"/>
      <c r="R267" s="4"/>
      <c r="S267" s="4"/>
      <c r="T267" s="4"/>
      <c r="U267" s="4"/>
      <c r="V267" s="4"/>
      <c r="W267" s="4" t="s">
        <v>1619</v>
      </c>
      <c r="X267" s="4" t="s">
        <v>17</v>
      </c>
      <c r="Y267" s="4" t="s">
        <v>1620</v>
      </c>
      <c r="Z267" s="4" t="s">
        <v>1621</v>
      </c>
      <c r="AA267" s="4"/>
      <c r="AB267" s="4"/>
      <c r="AC267" s="4"/>
      <c r="AD267" s="4"/>
      <c r="AE267" s="4"/>
      <c r="AF267" s="4"/>
      <c r="AG267" s="4"/>
    </row>
    <row r="268" ht="12.75" customHeight="1">
      <c r="A268" s="4" t="s">
        <v>1622</v>
      </c>
      <c r="B268" s="5" t="s">
        <v>1623</v>
      </c>
      <c r="C268" s="4"/>
      <c r="D268" s="4" t="s">
        <v>1624</v>
      </c>
      <c r="E268" s="4"/>
      <c r="F268" s="4" t="s">
        <v>1544</v>
      </c>
      <c r="G268" s="4"/>
      <c r="H268" s="4"/>
      <c r="I268" s="4"/>
      <c r="J268" s="4"/>
      <c r="K268" s="4"/>
      <c r="L268" s="4"/>
      <c r="M268" s="4"/>
      <c r="N268" s="4"/>
      <c r="O268" s="4"/>
      <c r="P268" s="4"/>
      <c r="Q268" s="4"/>
      <c r="R268" s="4"/>
      <c r="S268" s="4"/>
      <c r="T268" s="4"/>
      <c r="U268" s="4"/>
      <c r="V268" s="4"/>
      <c r="W268" s="4" t="s">
        <v>1625</v>
      </c>
      <c r="X268" s="4" t="s">
        <v>17</v>
      </c>
      <c r="Y268" s="4" t="s">
        <v>1626</v>
      </c>
      <c r="Z268" s="4" t="s">
        <v>1627</v>
      </c>
      <c r="AA268" s="4"/>
      <c r="AB268" s="4"/>
      <c r="AC268" s="4"/>
      <c r="AD268" s="4"/>
      <c r="AE268" s="4"/>
      <c r="AF268" s="4"/>
      <c r="AG268" s="4"/>
    </row>
    <row r="269" ht="12.75" customHeight="1">
      <c r="A269" s="4" t="s">
        <v>1628</v>
      </c>
      <c r="B269" s="5" t="s">
        <v>1629</v>
      </c>
      <c r="C269" s="4"/>
      <c r="D269" s="4" t="s">
        <v>1630</v>
      </c>
      <c r="E269" s="4"/>
      <c r="F269" s="4" t="s">
        <v>1544</v>
      </c>
      <c r="G269" s="4"/>
      <c r="H269" s="4"/>
      <c r="I269" s="4"/>
      <c r="J269" s="4"/>
      <c r="K269" s="4"/>
      <c r="L269" s="4"/>
      <c r="M269" s="4"/>
      <c r="N269" s="4"/>
      <c r="O269" s="4"/>
      <c r="P269" s="4"/>
      <c r="Q269" s="4"/>
      <c r="R269" s="4"/>
      <c r="S269" s="4"/>
      <c r="T269" s="4"/>
      <c r="U269" s="4"/>
      <c r="V269" s="4"/>
      <c r="W269" s="4" t="s">
        <v>1631</v>
      </c>
      <c r="X269" s="4" t="s">
        <v>17</v>
      </c>
      <c r="Y269" s="4" t="s">
        <v>1632</v>
      </c>
      <c r="Z269" s="4" t="s">
        <v>1633</v>
      </c>
      <c r="AA269" s="4"/>
      <c r="AB269" s="4"/>
      <c r="AC269" s="4"/>
      <c r="AD269" s="4"/>
      <c r="AE269" s="4"/>
      <c r="AF269" s="4"/>
      <c r="AG269" s="4"/>
    </row>
    <row r="270" ht="12.75" customHeight="1">
      <c r="A270" s="4" t="s">
        <v>1634</v>
      </c>
      <c r="B270" s="5" t="s">
        <v>1635</v>
      </c>
      <c r="C270" s="4"/>
      <c r="D270" s="4" t="s">
        <v>1636</v>
      </c>
      <c r="E270" s="4"/>
      <c r="F270" s="4" t="s">
        <v>1544</v>
      </c>
      <c r="G270" s="4"/>
      <c r="H270" s="4"/>
      <c r="I270" s="4"/>
      <c r="J270" s="4"/>
      <c r="K270" s="4"/>
      <c r="L270" s="4"/>
      <c r="M270" s="4"/>
      <c r="N270" s="4"/>
      <c r="O270" s="4"/>
      <c r="P270" s="4"/>
      <c r="Q270" s="4"/>
      <c r="R270" s="4"/>
      <c r="S270" s="4"/>
      <c r="T270" s="4"/>
      <c r="U270" s="4"/>
      <c r="V270" s="4"/>
      <c r="W270" s="4" t="s">
        <v>1637</v>
      </c>
      <c r="X270" s="4" t="s">
        <v>17</v>
      </c>
      <c r="Y270" s="4" t="s">
        <v>1638</v>
      </c>
      <c r="Z270" s="4" t="s">
        <v>1639</v>
      </c>
      <c r="AA270" s="4"/>
      <c r="AB270" s="4"/>
      <c r="AC270" s="4"/>
      <c r="AD270" s="4"/>
      <c r="AE270" s="4"/>
      <c r="AF270" s="4"/>
      <c r="AG270" s="4"/>
    </row>
    <row r="271" ht="12.75" customHeight="1">
      <c r="A271" s="4" t="s">
        <v>1640</v>
      </c>
      <c r="B271" s="5" t="s">
        <v>1641</v>
      </c>
      <c r="C271" s="4"/>
      <c r="D271" s="4" t="s">
        <v>1642</v>
      </c>
      <c r="E271" s="4"/>
      <c r="F271" s="4" t="s">
        <v>1544</v>
      </c>
      <c r="G271" s="4"/>
      <c r="H271" s="4"/>
      <c r="I271" s="4"/>
      <c r="J271" s="4"/>
      <c r="K271" s="4"/>
      <c r="L271" s="4"/>
      <c r="M271" s="4"/>
      <c r="N271" s="4"/>
      <c r="O271" s="4"/>
      <c r="P271" s="4"/>
      <c r="Q271" s="4"/>
      <c r="R271" s="4"/>
      <c r="S271" s="4"/>
      <c r="T271" s="4"/>
      <c r="U271" s="4"/>
      <c r="V271" s="4"/>
      <c r="W271" s="4" t="s">
        <v>1643</v>
      </c>
      <c r="X271" s="4" t="s">
        <v>17</v>
      </c>
      <c r="Y271" s="4" t="s">
        <v>1644</v>
      </c>
      <c r="Z271" s="4" t="s">
        <v>1645</v>
      </c>
      <c r="AA271" s="4"/>
      <c r="AB271" s="4"/>
      <c r="AC271" s="4"/>
      <c r="AD271" s="4"/>
      <c r="AE271" s="4"/>
      <c r="AF271" s="4"/>
      <c r="AG271" s="4"/>
    </row>
    <row r="272" ht="12.75" customHeight="1">
      <c r="A272" s="9" t="s">
        <v>1646</v>
      </c>
      <c r="B272" s="10" t="s">
        <v>1647</v>
      </c>
      <c r="C272" s="9"/>
      <c r="D272" s="9" t="s">
        <v>1648</v>
      </c>
      <c r="E272" s="9"/>
      <c r="F272" s="9" t="s">
        <v>1544</v>
      </c>
      <c r="G272" s="9"/>
      <c r="H272" s="9"/>
      <c r="I272" s="9"/>
      <c r="J272" s="9"/>
      <c r="K272" s="9"/>
      <c r="L272" s="9"/>
      <c r="M272" s="9"/>
      <c r="N272" s="9"/>
      <c r="O272" s="9"/>
      <c r="P272" s="9"/>
      <c r="Q272" s="9"/>
      <c r="R272" s="9"/>
      <c r="S272" s="9"/>
      <c r="T272" s="9"/>
      <c r="U272" s="9"/>
      <c r="V272" s="9"/>
      <c r="W272" s="9" t="s">
        <v>1649</v>
      </c>
      <c r="X272" s="9" t="s">
        <v>17</v>
      </c>
      <c r="Y272" s="9" t="s">
        <v>1650</v>
      </c>
      <c r="Z272" s="9" t="s">
        <v>1651</v>
      </c>
      <c r="AA272" s="9"/>
      <c r="AB272" s="9"/>
      <c r="AC272" s="9"/>
      <c r="AD272" s="9"/>
      <c r="AE272" s="9"/>
      <c r="AF272" s="9"/>
      <c r="AG272" s="9"/>
    </row>
    <row r="273" ht="12.75" customHeight="1">
      <c r="A273" s="4" t="s">
        <v>1652</v>
      </c>
      <c r="B273" s="5" t="s">
        <v>1653</v>
      </c>
      <c r="C273" s="4"/>
      <c r="D273" s="4" t="s">
        <v>1654</v>
      </c>
      <c r="E273" s="4"/>
      <c r="F273" s="4" t="s">
        <v>1544</v>
      </c>
      <c r="G273" s="4"/>
      <c r="H273" s="4"/>
      <c r="I273" s="4"/>
      <c r="J273" s="4"/>
      <c r="K273" s="4"/>
      <c r="L273" s="4"/>
      <c r="M273" s="4"/>
      <c r="N273" s="4"/>
      <c r="O273" s="4"/>
      <c r="P273" s="4"/>
      <c r="Q273" s="4"/>
      <c r="R273" s="4"/>
      <c r="S273" s="4"/>
      <c r="T273" s="4"/>
      <c r="U273" s="4"/>
      <c r="V273" s="4"/>
      <c r="W273" s="4" t="s">
        <v>1655</v>
      </c>
      <c r="X273" s="4" t="s">
        <v>17</v>
      </c>
      <c r="Y273" s="4" t="s">
        <v>1656</v>
      </c>
      <c r="Z273" s="4" t="s">
        <v>1657</v>
      </c>
      <c r="AA273" s="4"/>
      <c r="AB273" s="4"/>
      <c r="AC273" s="4"/>
      <c r="AD273" s="4"/>
      <c r="AE273" s="4"/>
      <c r="AF273" s="4"/>
      <c r="AG273" s="4"/>
    </row>
    <row r="274" ht="12.75" customHeight="1">
      <c r="A274" s="9" t="s">
        <v>1658</v>
      </c>
      <c r="B274" s="10" t="s">
        <v>1659</v>
      </c>
      <c r="C274" s="9"/>
      <c r="D274" s="9" t="s">
        <v>1660</v>
      </c>
      <c r="E274" s="9"/>
      <c r="F274" s="9" t="s">
        <v>1544</v>
      </c>
      <c r="G274" s="9"/>
      <c r="H274" s="9"/>
      <c r="I274" s="9"/>
      <c r="J274" s="9"/>
      <c r="K274" s="9"/>
      <c r="L274" s="9"/>
      <c r="M274" s="9"/>
      <c r="N274" s="9"/>
      <c r="O274" s="9"/>
      <c r="P274" s="9"/>
      <c r="Q274" s="9"/>
      <c r="R274" s="9"/>
      <c r="S274" s="9"/>
      <c r="T274" s="9"/>
      <c r="U274" s="9"/>
      <c r="V274" s="9"/>
      <c r="W274" s="9" t="s">
        <v>1661</v>
      </c>
      <c r="X274" s="9" t="s">
        <v>17</v>
      </c>
      <c r="Y274" s="9" t="s">
        <v>1662</v>
      </c>
      <c r="Z274" s="9" t="s">
        <v>1663</v>
      </c>
      <c r="AA274" s="9"/>
      <c r="AB274" s="9"/>
      <c r="AC274" s="9"/>
      <c r="AD274" s="9"/>
      <c r="AE274" s="9"/>
      <c r="AF274" s="9"/>
      <c r="AG274" s="9"/>
    </row>
    <row r="275" ht="12.75" customHeight="1">
      <c r="A275" s="4" t="s">
        <v>1664</v>
      </c>
      <c r="B275" s="5" t="s">
        <v>1665</v>
      </c>
      <c r="C275" s="4"/>
      <c r="D275" s="4" t="s">
        <v>1666</v>
      </c>
      <c r="E275" s="4"/>
      <c r="F275" s="4" t="s">
        <v>1544</v>
      </c>
      <c r="G275" s="4"/>
      <c r="H275" s="4"/>
      <c r="I275" s="4"/>
      <c r="J275" s="4"/>
      <c r="K275" s="4"/>
      <c r="L275" s="4"/>
      <c r="M275" s="4"/>
      <c r="N275" s="4"/>
      <c r="O275" s="4"/>
      <c r="P275" s="4"/>
      <c r="Q275" s="4"/>
      <c r="R275" s="4"/>
      <c r="S275" s="4"/>
      <c r="T275" s="4"/>
      <c r="U275" s="4"/>
      <c r="V275" s="4"/>
      <c r="W275" s="4" t="s">
        <v>1667</v>
      </c>
      <c r="X275" s="4" t="s">
        <v>17</v>
      </c>
      <c r="Y275" s="4" t="s">
        <v>1668</v>
      </c>
      <c r="Z275" s="4" t="s">
        <v>1669</v>
      </c>
      <c r="AA275" s="4"/>
      <c r="AB275" s="4"/>
      <c r="AC275" s="4"/>
      <c r="AD275" s="4"/>
      <c r="AE275" s="4"/>
      <c r="AF275" s="4"/>
      <c r="AG275" s="4"/>
    </row>
    <row r="276" ht="12.75" customHeight="1">
      <c r="A276" s="4" t="s">
        <v>1670</v>
      </c>
      <c r="B276" s="5" t="s">
        <v>1671</v>
      </c>
      <c r="C276" s="4"/>
      <c r="D276" s="4" t="s">
        <v>1672</v>
      </c>
      <c r="E276" s="4"/>
      <c r="F276" s="4" t="s">
        <v>1544</v>
      </c>
      <c r="G276" s="4"/>
      <c r="H276" s="4"/>
      <c r="I276" s="4"/>
      <c r="J276" s="4"/>
      <c r="K276" s="4"/>
      <c r="L276" s="4"/>
      <c r="M276" s="4"/>
      <c r="N276" s="4"/>
      <c r="O276" s="4"/>
      <c r="P276" s="4"/>
      <c r="Q276" s="4"/>
      <c r="R276" s="4"/>
      <c r="S276" s="4"/>
      <c r="T276" s="4"/>
      <c r="U276" s="4"/>
      <c r="V276" s="4"/>
      <c r="W276" s="4" t="s">
        <v>1673</v>
      </c>
      <c r="X276" s="4" t="s">
        <v>17</v>
      </c>
      <c r="Y276" s="4" t="s">
        <v>1674</v>
      </c>
      <c r="Z276" s="4" t="s">
        <v>1675</v>
      </c>
      <c r="AA276" s="4"/>
      <c r="AB276" s="4"/>
      <c r="AC276" s="4"/>
      <c r="AD276" s="4"/>
      <c r="AE276" s="4"/>
      <c r="AF276" s="4"/>
      <c r="AG276" s="4"/>
    </row>
    <row r="277" ht="12.75" customHeight="1">
      <c r="A277" s="4" t="s">
        <v>1676</v>
      </c>
      <c r="B277" s="5" t="s">
        <v>1677</v>
      </c>
      <c r="C277" s="4"/>
      <c r="D277" s="4" t="s">
        <v>1678</v>
      </c>
      <c r="E277" s="4"/>
      <c r="F277" s="4" t="s">
        <v>1544</v>
      </c>
      <c r="G277" s="4"/>
      <c r="H277" s="4"/>
      <c r="I277" s="4"/>
      <c r="J277" s="4"/>
      <c r="K277" s="4"/>
      <c r="L277" s="4"/>
      <c r="M277" s="4"/>
      <c r="N277" s="4"/>
      <c r="O277" s="4"/>
      <c r="P277" s="4"/>
      <c r="Q277" s="4"/>
      <c r="R277" s="4"/>
      <c r="S277" s="4"/>
      <c r="T277" s="4"/>
      <c r="U277" s="4"/>
      <c r="V277" s="4"/>
      <c r="W277" s="4" t="s">
        <v>1679</v>
      </c>
      <c r="X277" s="4" t="s">
        <v>17</v>
      </c>
      <c r="Y277" s="4" t="s">
        <v>1680</v>
      </c>
      <c r="Z277" s="4" t="s">
        <v>1681</v>
      </c>
      <c r="AA277" s="4"/>
      <c r="AB277" s="4"/>
      <c r="AC277" s="4"/>
      <c r="AD277" s="4"/>
      <c r="AE277" s="4"/>
      <c r="AF277" s="4"/>
      <c r="AG277" s="4"/>
    </row>
    <row r="278" ht="12.75" customHeight="1">
      <c r="A278" s="4" t="s">
        <v>1682</v>
      </c>
      <c r="B278" s="5" t="s">
        <v>1683</v>
      </c>
      <c r="C278" s="4"/>
      <c r="D278" s="4" t="s">
        <v>1684</v>
      </c>
      <c r="E278" s="4"/>
      <c r="F278" s="4" t="s">
        <v>1544</v>
      </c>
      <c r="G278" s="4"/>
      <c r="H278" s="4"/>
      <c r="I278" s="4"/>
      <c r="J278" s="4"/>
      <c r="K278" s="4"/>
      <c r="L278" s="4"/>
      <c r="M278" s="4"/>
      <c r="N278" s="4"/>
      <c r="O278" s="4" t="s">
        <v>1685</v>
      </c>
      <c r="P278" s="4"/>
      <c r="Q278" s="4"/>
      <c r="R278" s="4"/>
      <c r="S278" s="4"/>
      <c r="T278" s="4"/>
      <c r="U278" s="4"/>
      <c r="V278" s="4"/>
      <c r="W278" s="4" t="s">
        <v>1686</v>
      </c>
      <c r="X278" s="4" t="s">
        <v>17</v>
      </c>
      <c r="Y278" s="4" t="s">
        <v>1687</v>
      </c>
      <c r="Z278" s="4" t="s">
        <v>1688</v>
      </c>
      <c r="AA278" s="4"/>
      <c r="AB278" s="4"/>
      <c r="AC278" s="4"/>
      <c r="AD278" s="4"/>
      <c r="AE278" s="4"/>
      <c r="AF278" s="4"/>
      <c r="AG278" s="4"/>
    </row>
    <row r="279" ht="12.75" customHeight="1">
      <c r="A279" s="4" t="s">
        <v>1689</v>
      </c>
      <c r="B279" s="5" t="s">
        <v>1690</v>
      </c>
      <c r="C279" s="4"/>
      <c r="D279" s="4" t="s">
        <v>1691</v>
      </c>
      <c r="E279" s="4"/>
      <c r="F279" s="4" t="s">
        <v>1544</v>
      </c>
      <c r="G279" s="4"/>
      <c r="H279" s="4"/>
      <c r="I279" s="4"/>
      <c r="J279" s="4"/>
      <c r="K279" s="4"/>
      <c r="L279" s="4"/>
      <c r="M279" s="4"/>
      <c r="N279" s="4"/>
      <c r="O279" s="4"/>
      <c r="P279" s="4"/>
      <c r="Q279" s="4"/>
      <c r="R279" s="4"/>
      <c r="S279" s="4"/>
      <c r="T279" s="4"/>
      <c r="U279" s="4"/>
      <c r="V279" s="4"/>
      <c r="W279" s="4" t="s">
        <v>1692</v>
      </c>
      <c r="X279" s="4" t="s">
        <v>17</v>
      </c>
      <c r="Y279" s="4" t="s">
        <v>1693</v>
      </c>
      <c r="Z279" s="4" t="s">
        <v>1694</v>
      </c>
      <c r="AA279" s="4"/>
      <c r="AB279" s="4"/>
      <c r="AC279" s="4"/>
      <c r="AD279" s="4"/>
      <c r="AE279" s="4"/>
      <c r="AF279" s="4"/>
      <c r="AG279" s="4"/>
    </row>
    <row r="280" ht="12.75" customHeight="1">
      <c r="A280" s="4" t="s">
        <v>1695</v>
      </c>
      <c r="B280" s="5" t="s">
        <v>1696</v>
      </c>
      <c r="C280" s="4"/>
      <c r="D280" s="4" t="s">
        <v>1697</v>
      </c>
      <c r="E280" s="4"/>
      <c r="F280" s="4" t="s">
        <v>1544</v>
      </c>
      <c r="G280" s="4"/>
      <c r="H280" s="4"/>
      <c r="I280" s="4"/>
      <c r="J280" s="4"/>
      <c r="K280" s="4"/>
      <c r="L280" s="4"/>
      <c r="M280" s="4"/>
      <c r="N280" s="4"/>
      <c r="O280" s="4"/>
      <c r="P280" s="4"/>
      <c r="Q280" s="4"/>
      <c r="R280" s="4"/>
      <c r="S280" s="4"/>
      <c r="T280" s="4"/>
      <c r="U280" s="4"/>
      <c r="V280" s="4"/>
      <c r="W280" s="4" t="s">
        <v>1698</v>
      </c>
      <c r="X280" s="4" t="s">
        <v>17</v>
      </c>
      <c r="Y280" s="4" t="s">
        <v>1699</v>
      </c>
      <c r="Z280" s="4" t="s">
        <v>1700</v>
      </c>
      <c r="AA280" s="4"/>
      <c r="AB280" s="4"/>
      <c r="AC280" s="4"/>
      <c r="AD280" s="4"/>
      <c r="AE280" s="4"/>
      <c r="AF280" s="4"/>
      <c r="AG280" s="4"/>
    </row>
    <row r="281" ht="12.75" customHeight="1">
      <c r="A281" s="4" t="s">
        <v>1676</v>
      </c>
      <c r="B281" s="5" t="s">
        <v>1677</v>
      </c>
      <c r="C281" s="4"/>
      <c r="D281" s="4" t="s">
        <v>1678</v>
      </c>
      <c r="E281" s="4"/>
      <c r="F281" s="4" t="s">
        <v>1544</v>
      </c>
      <c r="G281" s="4"/>
      <c r="H281" s="4"/>
      <c r="I281" s="4"/>
      <c r="J281" s="4"/>
      <c r="K281" s="4"/>
      <c r="L281" s="4"/>
      <c r="M281" s="4"/>
      <c r="N281" s="4"/>
      <c r="O281" s="4"/>
      <c r="P281" s="4"/>
      <c r="Q281" s="4"/>
      <c r="R281" s="4"/>
      <c r="S281" s="4"/>
      <c r="T281" s="4"/>
      <c r="U281" s="4"/>
      <c r="V281" s="4"/>
      <c r="W281" s="4" t="s">
        <v>1679</v>
      </c>
      <c r="X281" s="4" t="s">
        <v>17</v>
      </c>
      <c r="Y281" s="4" t="s">
        <v>1680</v>
      </c>
      <c r="Z281" s="4" t="s">
        <v>1701</v>
      </c>
      <c r="AA281" s="4"/>
      <c r="AB281" s="4"/>
      <c r="AC281" s="4"/>
      <c r="AD281" s="4"/>
      <c r="AE281" s="4"/>
      <c r="AF281" s="4"/>
      <c r="AG281" s="4"/>
    </row>
    <row r="282" ht="47.25" customHeight="1">
      <c r="A282" s="9" t="s">
        <v>1702</v>
      </c>
      <c r="B282" s="10" t="s">
        <v>1703</v>
      </c>
      <c r="C282" s="13" t="s">
        <v>1704</v>
      </c>
      <c r="D282" s="9" t="s">
        <v>1705</v>
      </c>
      <c r="E282" s="9" t="s">
        <v>1706</v>
      </c>
      <c r="F282" s="9" t="s">
        <v>1544</v>
      </c>
      <c r="G282" s="9"/>
      <c r="H282" s="9"/>
      <c r="I282" s="9"/>
      <c r="J282" s="9"/>
      <c r="K282" s="9"/>
      <c r="L282" s="9"/>
      <c r="M282" s="9"/>
      <c r="N282" s="9"/>
      <c r="O282" s="9"/>
      <c r="P282" s="9"/>
      <c r="Q282" s="9"/>
      <c r="R282" s="9"/>
      <c r="S282" s="9"/>
      <c r="T282" s="9"/>
      <c r="U282" s="9"/>
      <c r="V282" s="9"/>
      <c r="W282" s="9"/>
      <c r="X282" s="9" t="s">
        <v>17</v>
      </c>
      <c r="Y282" s="9" t="s">
        <v>1707</v>
      </c>
      <c r="Z282" s="9" t="s">
        <v>1708</v>
      </c>
      <c r="AA282" s="9"/>
      <c r="AB282" s="9"/>
      <c r="AC282" s="9"/>
      <c r="AD282" s="9"/>
      <c r="AE282" s="9"/>
      <c r="AF282" s="9"/>
      <c r="AG282" s="9"/>
    </row>
    <row r="283" ht="12.75" customHeight="1">
      <c r="A283" s="4" t="s">
        <v>1709</v>
      </c>
      <c r="B283" s="5" t="s">
        <v>1710</v>
      </c>
      <c r="C283" s="4"/>
      <c r="D283" s="4" t="s">
        <v>1711</v>
      </c>
      <c r="E283" s="4"/>
      <c r="F283" s="4" t="s">
        <v>1544</v>
      </c>
      <c r="G283" s="4"/>
      <c r="H283" s="4"/>
      <c r="I283" s="4"/>
      <c r="J283" s="4"/>
      <c r="K283" s="4"/>
      <c r="L283" s="4"/>
      <c r="M283" s="4"/>
      <c r="N283" s="4"/>
      <c r="O283" s="4"/>
      <c r="P283" s="4"/>
      <c r="Q283" s="4"/>
      <c r="R283" s="4"/>
      <c r="S283" s="4"/>
      <c r="T283" s="4"/>
      <c r="U283" s="4"/>
      <c r="V283" s="4"/>
      <c r="W283" s="4" t="s">
        <v>1712</v>
      </c>
      <c r="X283" s="4" t="s">
        <v>17</v>
      </c>
      <c r="Y283" s="4" t="s">
        <v>1713</v>
      </c>
      <c r="Z283" s="4" t="s">
        <v>1714</v>
      </c>
      <c r="AA283" s="4"/>
      <c r="AB283" s="4"/>
      <c r="AC283" s="4"/>
      <c r="AD283" s="4"/>
      <c r="AE283" s="4"/>
      <c r="AF283" s="4"/>
      <c r="AG283" s="4"/>
    </row>
    <row r="284" ht="12.75" customHeight="1">
      <c r="A284" s="4" t="s">
        <v>1715</v>
      </c>
      <c r="B284" s="5" t="s">
        <v>1716</v>
      </c>
      <c r="C284" s="4"/>
      <c r="D284" s="4" t="s">
        <v>1717</v>
      </c>
      <c r="E284" s="4"/>
      <c r="F284" s="4" t="s">
        <v>1544</v>
      </c>
      <c r="G284" s="4"/>
      <c r="H284" s="4"/>
      <c r="I284" s="4"/>
      <c r="J284" s="4"/>
      <c r="K284" s="4"/>
      <c r="L284" s="4"/>
      <c r="M284" s="4"/>
      <c r="N284" s="4"/>
      <c r="O284" s="4"/>
      <c r="P284" s="4"/>
      <c r="Q284" s="4"/>
      <c r="R284" s="4"/>
      <c r="S284" s="4"/>
      <c r="T284" s="4"/>
      <c r="U284" s="4"/>
      <c r="V284" s="4"/>
      <c r="W284" s="4" t="s">
        <v>1718</v>
      </c>
      <c r="X284" s="4" t="s">
        <v>17</v>
      </c>
      <c r="Y284" s="4" t="s">
        <v>1719</v>
      </c>
      <c r="Z284" s="4" t="s">
        <v>1720</v>
      </c>
      <c r="AA284" s="4"/>
      <c r="AB284" s="4"/>
      <c r="AC284" s="4"/>
      <c r="AD284" s="4"/>
      <c r="AE284" s="4"/>
      <c r="AF284" s="4"/>
      <c r="AG284" s="4"/>
    </row>
    <row r="285" ht="12.75" customHeight="1">
      <c r="A285" s="7" t="s">
        <v>1721</v>
      </c>
      <c r="B285" s="8" t="s">
        <v>1722</v>
      </c>
      <c r="C285" s="7" t="s">
        <v>1723</v>
      </c>
      <c r="D285" s="7" t="s">
        <v>1724</v>
      </c>
      <c r="E285" s="7" t="s">
        <v>1725</v>
      </c>
      <c r="F285" s="7" t="s">
        <v>1544</v>
      </c>
      <c r="G285" s="7"/>
      <c r="H285" s="7"/>
      <c r="I285" s="7"/>
      <c r="J285" s="7"/>
      <c r="K285" s="7"/>
      <c r="L285" s="7"/>
      <c r="M285" s="7"/>
      <c r="N285" s="7"/>
      <c r="O285" s="7"/>
      <c r="P285" s="7"/>
      <c r="Q285" s="7"/>
      <c r="R285" s="7"/>
      <c r="S285" s="7"/>
      <c r="T285" s="7"/>
      <c r="U285" s="7"/>
      <c r="V285" s="7"/>
      <c r="W285" s="7" t="s">
        <v>1726</v>
      </c>
      <c r="X285" s="7" t="s">
        <v>17</v>
      </c>
      <c r="Y285" s="7" t="s">
        <v>1727</v>
      </c>
      <c r="Z285" s="7" t="s">
        <v>1728</v>
      </c>
      <c r="AA285" s="7"/>
      <c r="AB285" s="7"/>
      <c r="AC285" s="7"/>
      <c r="AD285" s="7"/>
      <c r="AE285" s="7"/>
      <c r="AF285" s="7"/>
      <c r="AG285" s="7"/>
    </row>
    <row r="286" ht="12.75" customHeight="1">
      <c r="A286" s="7" t="s">
        <v>1729</v>
      </c>
      <c r="B286" s="8" t="s">
        <v>1730</v>
      </c>
      <c r="C286" s="7"/>
      <c r="D286" s="7" t="s">
        <v>1731</v>
      </c>
      <c r="E286" s="7"/>
      <c r="F286" s="7" t="s">
        <v>1544</v>
      </c>
      <c r="G286" s="7"/>
      <c r="H286" s="7"/>
      <c r="I286" s="7"/>
      <c r="J286" s="7"/>
      <c r="K286" s="7"/>
      <c r="L286" s="7"/>
      <c r="M286" s="7"/>
      <c r="N286" s="7"/>
      <c r="O286" s="7"/>
      <c r="P286" s="7"/>
      <c r="Q286" s="7"/>
      <c r="R286" s="7"/>
      <c r="S286" s="7"/>
      <c r="T286" s="7"/>
      <c r="U286" s="7"/>
      <c r="V286" s="7"/>
      <c r="W286" s="7" t="s">
        <v>1732</v>
      </c>
      <c r="X286" s="7" t="s">
        <v>17</v>
      </c>
      <c r="Y286" s="7" t="s">
        <v>1733</v>
      </c>
      <c r="Z286" s="7" t="s">
        <v>1734</v>
      </c>
      <c r="AA286" s="7"/>
      <c r="AB286" s="7"/>
      <c r="AC286" s="7"/>
      <c r="AD286" s="7"/>
      <c r="AE286" s="7"/>
      <c r="AF286" s="7"/>
      <c r="AG286" s="7"/>
    </row>
    <row r="287" ht="12.75" customHeight="1">
      <c r="A287" s="4" t="s">
        <v>1735</v>
      </c>
      <c r="B287" s="5" t="s">
        <v>1736</v>
      </c>
      <c r="C287" s="4"/>
      <c r="D287" s="4" t="s">
        <v>1737</v>
      </c>
      <c r="E287" s="4"/>
      <c r="F287" s="4" t="s">
        <v>1544</v>
      </c>
      <c r="G287" s="4"/>
      <c r="H287" s="4"/>
      <c r="I287" s="4"/>
      <c r="J287" s="4"/>
      <c r="K287" s="4"/>
      <c r="L287" s="4"/>
      <c r="M287" s="4"/>
      <c r="N287" s="4"/>
      <c r="O287" s="4"/>
      <c r="P287" s="4"/>
      <c r="Q287" s="4"/>
      <c r="R287" s="4"/>
      <c r="S287" s="4"/>
      <c r="T287" s="4"/>
      <c r="U287" s="4"/>
      <c r="V287" s="4"/>
      <c r="W287" s="4" t="s">
        <v>1738</v>
      </c>
      <c r="X287" s="4" t="s">
        <v>17</v>
      </c>
      <c r="Y287" s="4" t="s">
        <v>1739</v>
      </c>
      <c r="Z287" s="4" t="s">
        <v>1740</v>
      </c>
      <c r="AA287" s="4"/>
      <c r="AB287" s="4"/>
      <c r="AC287" s="4"/>
      <c r="AD287" s="4"/>
      <c r="AE287" s="4"/>
      <c r="AF287" s="4"/>
      <c r="AG287" s="4"/>
    </row>
    <row r="288" ht="12.75" customHeight="1">
      <c r="A288" s="4" t="s">
        <v>1741</v>
      </c>
      <c r="B288" s="5" t="s">
        <v>1742</v>
      </c>
      <c r="C288" s="4"/>
      <c r="D288" s="4" t="s">
        <v>1743</v>
      </c>
      <c r="E288" s="4"/>
      <c r="F288" s="4" t="s">
        <v>1544</v>
      </c>
      <c r="G288" s="4"/>
      <c r="H288" s="4"/>
      <c r="I288" s="4"/>
      <c r="J288" s="4"/>
      <c r="K288" s="4"/>
      <c r="L288" s="4"/>
      <c r="M288" s="4"/>
      <c r="N288" s="4"/>
      <c r="O288" s="4"/>
      <c r="P288" s="4"/>
      <c r="Q288" s="4"/>
      <c r="R288" s="4"/>
      <c r="S288" s="4"/>
      <c r="T288" s="4"/>
      <c r="U288" s="4"/>
      <c r="V288" s="4"/>
      <c r="W288" s="4"/>
      <c r="X288" s="4" t="s">
        <v>17</v>
      </c>
      <c r="Y288" s="4" t="s">
        <v>1744</v>
      </c>
      <c r="Z288" s="4" t="s">
        <v>1745</v>
      </c>
      <c r="AA288" s="4"/>
      <c r="AB288" s="4"/>
      <c r="AC288" s="4"/>
      <c r="AD288" s="4"/>
      <c r="AE288" s="4"/>
      <c r="AF288" s="4"/>
      <c r="AG288" s="4"/>
    </row>
    <row r="289" ht="12.75" customHeight="1">
      <c r="A289" s="4" t="s">
        <v>1746</v>
      </c>
      <c r="B289" s="5" t="s">
        <v>1747</v>
      </c>
      <c r="C289" s="4"/>
      <c r="D289" s="4" t="s">
        <v>1748</v>
      </c>
      <c r="E289" s="4"/>
      <c r="F289" s="4" t="s">
        <v>1544</v>
      </c>
      <c r="G289" s="4"/>
      <c r="H289" s="4"/>
      <c r="I289" s="4"/>
      <c r="J289" s="4"/>
      <c r="K289" s="4"/>
      <c r="L289" s="4"/>
      <c r="M289" s="4"/>
      <c r="N289" s="4"/>
      <c r="O289" s="4"/>
      <c r="P289" s="4"/>
      <c r="Q289" s="4"/>
      <c r="R289" s="4"/>
      <c r="S289" s="4"/>
      <c r="T289" s="4"/>
      <c r="U289" s="4"/>
      <c r="V289" s="4"/>
      <c r="W289" s="4" t="s">
        <v>1749</v>
      </c>
      <c r="X289" s="4" t="s">
        <v>17</v>
      </c>
      <c r="Y289" s="4" t="s">
        <v>1750</v>
      </c>
      <c r="Z289" s="4" t="s">
        <v>1751</v>
      </c>
      <c r="AA289" s="4"/>
      <c r="AB289" s="4"/>
      <c r="AC289" s="4"/>
      <c r="AD289" s="4"/>
      <c r="AE289" s="4"/>
      <c r="AF289" s="4"/>
      <c r="AG289" s="4"/>
    </row>
    <row r="290" ht="12.75" customHeight="1">
      <c r="A290" s="4" t="s">
        <v>1752</v>
      </c>
      <c r="B290" s="5" t="s">
        <v>1753</v>
      </c>
      <c r="C290" s="4"/>
      <c r="D290" s="4" t="s">
        <v>1754</v>
      </c>
      <c r="E290" s="4"/>
      <c r="F290" s="4" t="s">
        <v>1544</v>
      </c>
      <c r="G290" s="4"/>
      <c r="H290" s="4"/>
      <c r="I290" s="4"/>
      <c r="J290" s="4"/>
      <c r="K290" s="4"/>
      <c r="L290" s="4"/>
      <c r="M290" s="4"/>
      <c r="N290" s="4"/>
      <c r="O290" s="4"/>
      <c r="P290" s="4"/>
      <c r="Q290" s="4"/>
      <c r="R290" s="4"/>
      <c r="S290" s="4"/>
      <c r="T290" s="4"/>
      <c r="U290" s="4"/>
      <c r="V290" s="4"/>
      <c r="W290" s="4" t="s">
        <v>1755</v>
      </c>
      <c r="X290" s="4" t="s">
        <v>17</v>
      </c>
      <c r="Y290" s="4" t="s">
        <v>1756</v>
      </c>
      <c r="Z290" s="4" t="s">
        <v>1757</v>
      </c>
      <c r="AA290" s="4"/>
      <c r="AB290" s="4"/>
      <c r="AC290" s="4"/>
      <c r="AD290" s="4"/>
      <c r="AE290" s="4"/>
      <c r="AF290" s="4"/>
      <c r="AG290" s="4"/>
    </row>
    <row r="291" ht="12.75" customHeight="1">
      <c r="A291" s="4" t="s">
        <v>1758</v>
      </c>
      <c r="B291" s="5" t="s">
        <v>1759</v>
      </c>
      <c r="C291" s="4"/>
      <c r="D291" s="4" t="s">
        <v>1760</v>
      </c>
      <c r="E291" s="4"/>
      <c r="F291" s="4" t="s">
        <v>1544</v>
      </c>
      <c r="G291" s="4"/>
      <c r="H291" s="4"/>
      <c r="I291" s="4"/>
      <c r="J291" s="4"/>
      <c r="K291" s="4"/>
      <c r="L291" s="4"/>
      <c r="M291" s="4"/>
      <c r="N291" s="4"/>
      <c r="O291" s="4"/>
      <c r="P291" s="4"/>
      <c r="Q291" s="4"/>
      <c r="R291" s="4"/>
      <c r="S291" s="4"/>
      <c r="T291" s="4"/>
      <c r="U291" s="4"/>
      <c r="V291" s="4"/>
      <c r="W291" s="4" t="s">
        <v>1761</v>
      </c>
      <c r="X291" s="4" t="s">
        <v>17</v>
      </c>
      <c r="Y291" s="4" t="s">
        <v>1762</v>
      </c>
      <c r="Z291" s="4" t="s">
        <v>1763</v>
      </c>
      <c r="AA291" s="4"/>
      <c r="AB291" s="4"/>
      <c r="AC291" s="4"/>
      <c r="AD291" s="4"/>
      <c r="AE291" s="4"/>
      <c r="AF291" s="4"/>
      <c r="AG291" s="4"/>
    </row>
    <row r="292" ht="12.75" customHeight="1">
      <c r="A292" s="4" t="s">
        <v>1764</v>
      </c>
      <c r="B292" s="5" t="s">
        <v>1765</v>
      </c>
      <c r="C292" s="4"/>
      <c r="D292" s="4" t="s">
        <v>1766</v>
      </c>
      <c r="E292" s="4"/>
      <c r="F292" s="4" t="s">
        <v>1544</v>
      </c>
      <c r="G292" s="4"/>
      <c r="H292" s="4"/>
      <c r="I292" s="4"/>
      <c r="J292" s="4"/>
      <c r="K292" s="4"/>
      <c r="L292" s="4"/>
      <c r="M292" s="4"/>
      <c r="N292" s="4"/>
      <c r="O292" s="4"/>
      <c r="P292" s="4"/>
      <c r="Q292" s="4"/>
      <c r="R292" s="4"/>
      <c r="S292" s="4"/>
      <c r="T292" s="4"/>
      <c r="U292" s="4"/>
      <c r="V292" s="4"/>
      <c r="W292" s="4" t="s">
        <v>1767</v>
      </c>
      <c r="X292" s="4" t="s">
        <v>17</v>
      </c>
      <c r="Y292" s="4" t="s">
        <v>1768</v>
      </c>
      <c r="Z292" s="4" t="s">
        <v>1769</v>
      </c>
      <c r="AA292" s="4"/>
      <c r="AB292" s="4"/>
      <c r="AC292" s="4"/>
      <c r="AD292" s="4"/>
      <c r="AE292" s="4"/>
      <c r="AF292" s="4"/>
      <c r="AG292" s="4"/>
    </row>
    <row r="293" ht="12.75" customHeight="1">
      <c r="A293" s="4" t="s">
        <v>1770</v>
      </c>
      <c r="B293" s="5" t="s">
        <v>1771</v>
      </c>
      <c r="C293" s="4"/>
      <c r="D293" s="4" t="s">
        <v>1772</v>
      </c>
      <c r="E293" s="4"/>
      <c r="F293" s="4" t="s">
        <v>1544</v>
      </c>
      <c r="G293" s="4"/>
      <c r="H293" s="4"/>
      <c r="I293" s="4"/>
      <c r="J293" s="4"/>
      <c r="K293" s="4"/>
      <c r="L293" s="4"/>
      <c r="M293" s="4"/>
      <c r="N293" s="4"/>
      <c r="O293" s="4"/>
      <c r="P293" s="4"/>
      <c r="Q293" s="4"/>
      <c r="R293" s="4"/>
      <c r="S293" s="4"/>
      <c r="T293" s="4"/>
      <c r="U293" s="4"/>
      <c r="V293" s="4"/>
      <c r="W293" s="4" t="s">
        <v>1773</v>
      </c>
      <c r="X293" s="4" t="s">
        <v>17</v>
      </c>
      <c r="Y293" s="4" t="s">
        <v>1774</v>
      </c>
      <c r="Z293" s="4" t="s">
        <v>1775</v>
      </c>
      <c r="AA293" s="4"/>
      <c r="AB293" s="4"/>
      <c r="AC293" s="4"/>
      <c r="AD293" s="4"/>
      <c r="AE293" s="4"/>
      <c r="AF293" s="4"/>
      <c r="AG293" s="4"/>
    </row>
    <row r="294" ht="12.75" customHeight="1">
      <c r="A294" s="9" t="s">
        <v>1776</v>
      </c>
      <c r="B294" s="10" t="s">
        <v>1777</v>
      </c>
      <c r="C294" s="9"/>
      <c r="D294" s="9" t="s">
        <v>1778</v>
      </c>
      <c r="E294" s="9"/>
      <c r="F294" s="9" t="s">
        <v>1544</v>
      </c>
      <c r="G294" s="9"/>
      <c r="H294" s="9"/>
      <c r="I294" s="9"/>
      <c r="J294" s="9"/>
      <c r="K294" s="9"/>
      <c r="L294" s="9"/>
      <c r="M294" s="9"/>
      <c r="N294" s="9"/>
      <c r="O294" s="9"/>
      <c r="P294" s="9"/>
      <c r="Q294" s="9"/>
      <c r="R294" s="9"/>
      <c r="S294" s="9"/>
      <c r="T294" s="9"/>
      <c r="U294" s="9"/>
      <c r="V294" s="9"/>
      <c r="W294" s="9" t="s">
        <v>1779</v>
      </c>
      <c r="X294" s="9" t="s">
        <v>17</v>
      </c>
      <c r="Y294" s="9" t="s">
        <v>1780</v>
      </c>
      <c r="Z294" s="9" t="s">
        <v>1781</v>
      </c>
      <c r="AA294" s="9"/>
      <c r="AB294" s="9"/>
      <c r="AC294" s="9"/>
      <c r="AD294" s="9"/>
      <c r="AE294" s="9"/>
      <c r="AF294" s="9"/>
      <c r="AG294" s="9"/>
    </row>
    <row r="295" ht="12.75" customHeight="1">
      <c r="A295" s="4" t="s">
        <v>1782</v>
      </c>
      <c r="B295" s="5" t="s">
        <v>1783</v>
      </c>
      <c r="C295" s="4"/>
      <c r="D295" s="4" t="s">
        <v>1784</v>
      </c>
      <c r="E295" s="4"/>
      <c r="F295" s="4" t="s">
        <v>1544</v>
      </c>
      <c r="G295" s="4"/>
      <c r="H295" s="4"/>
      <c r="I295" s="4"/>
      <c r="J295" s="4"/>
      <c r="K295" s="4"/>
      <c r="L295" s="4"/>
      <c r="M295" s="4"/>
      <c r="N295" s="4"/>
      <c r="O295" s="4"/>
      <c r="P295" s="4"/>
      <c r="Q295" s="4"/>
      <c r="R295" s="4"/>
      <c r="S295" s="4"/>
      <c r="T295" s="4"/>
      <c r="U295" s="4"/>
      <c r="V295" s="4"/>
      <c r="W295" s="4" t="s">
        <v>1785</v>
      </c>
      <c r="X295" s="4" t="s">
        <v>17</v>
      </c>
      <c r="Y295" s="4" t="s">
        <v>1786</v>
      </c>
      <c r="Z295" s="4" t="s">
        <v>1787</v>
      </c>
      <c r="AA295" s="4"/>
      <c r="AB295" s="4"/>
      <c r="AC295" s="4"/>
      <c r="AD295" s="4"/>
      <c r="AE295" s="4"/>
      <c r="AF295" s="4"/>
      <c r="AG295" s="4"/>
    </row>
    <row r="296" ht="12.75" customHeight="1">
      <c r="A296" s="4" t="s">
        <v>1788</v>
      </c>
      <c r="B296" s="5" t="s">
        <v>1789</v>
      </c>
      <c r="C296" s="4"/>
      <c r="D296" s="4" t="s">
        <v>1790</v>
      </c>
      <c r="E296" s="4"/>
      <c r="F296" s="4" t="s">
        <v>1544</v>
      </c>
      <c r="G296" s="4"/>
      <c r="H296" s="4"/>
      <c r="I296" s="4"/>
      <c r="J296" s="4"/>
      <c r="K296" s="4"/>
      <c r="L296" s="4"/>
      <c r="M296" s="4"/>
      <c r="N296" s="4"/>
      <c r="O296" s="4"/>
      <c r="P296" s="4"/>
      <c r="Q296" s="4"/>
      <c r="R296" s="4"/>
      <c r="S296" s="4"/>
      <c r="T296" s="4"/>
      <c r="U296" s="4"/>
      <c r="V296" s="4"/>
      <c r="W296" s="4" t="s">
        <v>1791</v>
      </c>
      <c r="X296" s="4" t="s">
        <v>17</v>
      </c>
      <c r="Y296" s="4" t="s">
        <v>1792</v>
      </c>
      <c r="Z296" s="4" t="s">
        <v>1793</v>
      </c>
      <c r="AA296" s="4"/>
      <c r="AB296" s="4"/>
      <c r="AC296" s="4"/>
      <c r="AD296" s="4"/>
      <c r="AE296" s="4"/>
      <c r="AF296" s="4"/>
      <c r="AG296" s="4"/>
    </row>
    <row r="297" ht="12.75" customHeight="1">
      <c r="A297" s="4" t="s">
        <v>1794</v>
      </c>
      <c r="B297" s="5" t="s">
        <v>1795</v>
      </c>
      <c r="C297" s="4"/>
      <c r="D297" s="4" t="s">
        <v>1796</v>
      </c>
      <c r="E297" s="4"/>
      <c r="F297" s="4" t="s">
        <v>1544</v>
      </c>
      <c r="G297" s="4"/>
      <c r="H297" s="4"/>
      <c r="I297" s="4"/>
      <c r="J297" s="4"/>
      <c r="K297" s="4"/>
      <c r="L297" s="4"/>
      <c r="M297" s="4"/>
      <c r="N297" s="4"/>
      <c r="O297" s="4"/>
      <c r="P297" s="4"/>
      <c r="Q297" s="4"/>
      <c r="R297" s="4"/>
      <c r="S297" s="4"/>
      <c r="T297" s="4"/>
      <c r="U297" s="4"/>
      <c r="V297" s="4"/>
      <c r="W297" s="4" t="s">
        <v>1797</v>
      </c>
      <c r="X297" s="4" t="s">
        <v>17</v>
      </c>
      <c r="Y297" s="4" t="s">
        <v>1798</v>
      </c>
      <c r="Z297" s="4" t="s">
        <v>1799</v>
      </c>
      <c r="AA297" s="4"/>
      <c r="AB297" s="4"/>
      <c r="AC297" s="4"/>
      <c r="AD297" s="4"/>
      <c r="AE297" s="4"/>
      <c r="AF297" s="4"/>
      <c r="AG297" s="4"/>
    </row>
    <row r="298" ht="12.75" customHeight="1">
      <c r="A298" s="4" t="s">
        <v>1800</v>
      </c>
      <c r="B298" s="5" t="s">
        <v>1801</v>
      </c>
      <c r="C298" s="4"/>
      <c r="D298" s="4" t="s">
        <v>1802</v>
      </c>
      <c r="E298" s="4"/>
      <c r="F298" s="4" t="s">
        <v>1544</v>
      </c>
      <c r="G298" s="4"/>
      <c r="H298" s="4"/>
      <c r="I298" s="4"/>
      <c r="J298" s="4"/>
      <c r="K298" s="4"/>
      <c r="L298" s="4"/>
      <c r="M298" s="4"/>
      <c r="N298" s="4"/>
      <c r="O298" s="4"/>
      <c r="P298" s="4"/>
      <c r="Q298" s="4"/>
      <c r="R298" s="4"/>
      <c r="S298" s="4"/>
      <c r="T298" s="4"/>
      <c r="U298" s="4"/>
      <c r="V298" s="4"/>
      <c r="W298" s="4" t="s">
        <v>1803</v>
      </c>
      <c r="X298" s="4" t="s">
        <v>17</v>
      </c>
      <c r="Y298" s="4" t="s">
        <v>1804</v>
      </c>
      <c r="Z298" s="4" t="s">
        <v>1805</v>
      </c>
      <c r="AA298" s="4"/>
      <c r="AB298" s="4"/>
      <c r="AC298" s="4"/>
      <c r="AD298" s="4"/>
      <c r="AE298" s="4"/>
      <c r="AF298" s="4"/>
      <c r="AG298" s="4"/>
    </row>
    <row r="299" ht="12.75" customHeight="1">
      <c r="A299" s="9" t="s">
        <v>1806</v>
      </c>
      <c r="B299" s="10" t="s">
        <v>1807</v>
      </c>
      <c r="C299" s="9"/>
      <c r="D299" s="9" t="s">
        <v>1808</v>
      </c>
      <c r="E299" s="9"/>
      <c r="F299" s="9" t="s">
        <v>1544</v>
      </c>
      <c r="G299" s="9"/>
      <c r="H299" s="9"/>
      <c r="I299" s="9"/>
      <c r="J299" s="9"/>
      <c r="K299" s="9"/>
      <c r="L299" s="9"/>
      <c r="M299" s="9"/>
      <c r="N299" s="9"/>
      <c r="O299" s="9"/>
      <c r="P299" s="9"/>
      <c r="Q299" s="9"/>
      <c r="R299" s="9"/>
      <c r="S299" s="9"/>
      <c r="T299" s="9"/>
      <c r="U299" s="9"/>
      <c r="V299" s="9"/>
      <c r="W299" s="9" t="s">
        <v>1809</v>
      </c>
      <c r="X299" s="9" t="s">
        <v>17</v>
      </c>
      <c r="Y299" s="9" t="s">
        <v>1810</v>
      </c>
      <c r="Z299" s="9" t="s">
        <v>1811</v>
      </c>
      <c r="AA299" s="9"/>
      <c r="AB299" s="9"/>
      <c r="AC299" s="9"/>
      <c r="AD299" s="9"/>
      <c r="AE299" s="9"/>
      <c r="AF299" s="9"/>
      <c r="AG299" s="9"/>
    </row>
    <row r="300" ht="12.75" customHeight="1">
      <c r="A300" s="4" t="s">
        <v>1812</v>
      </c>
      <c r="B300" s="5" t="s">
        <v>1813</v>
      </c>
      <c r="C300" s="4"/>
      <c r="D300" s="4" t="s">
        <v>1814</v>
      </c>
      <c r="E300" s="4"/>
      <c r="F300" s="4" t="s">
        <v>1544</v>
      </c>
      <c r="G300" s="4"/>
      <c r="H300" s="4"/>
      <c r="I300" s="4"/>
      <c r="J300" s="4"/>
      <c r="K300" s="4"/>
      <c r="L300" s="4"/>
      <c r="M300" s="4"/>
      <c r="N300" s="4"/>
      <c r="O300" s="4"/>
      <c r="P300" s="4"/>
      <c r="Q300" s="4"/>
      <c r="R300" s="4"/>
      <c r="S300" s="4"/>
      <c r="T300" s="4"/>
      <c r="U300" s="4"/>
      <c r="V300" s="4"/>
      <c r="W300" s="4" t="s">
        <v>1815</v>
      </c>
      <c r="X300" s="4" t="s">
        <v>17</v>
      </c>
      <c r="Y300" s="4" t="s">
        <v>1816</v>
      </c>
      <c r="Z300" s="4" t="s">
        <v>1817</v>
      </c>
      <c r="AA300" s="4"/>
      <c r="AB300" s="4"/>
      <c r="AC300" s="4"/>
      <c r="AD300" s="4"/>
      <c r="AE300" s="4"/>
      <c r="AF300" s="4"/>
      <c r="AG300" s="4"/>
    </row>
    <row r="301" ht="12.75" customHeight="1">
      <c r="A301" s="4" t="s">
        <v>1818</v>
      </c>
      <c r="B301" s="5" t="s">
        <v>1819</v>
      </c>
      <c r="C301" s="4"/>
      <c r="D301" s="4" t="s">
        <v>1820</v>
      </c>
      <c r="E301" s="4"/>
      <c r="F301" s="4" t="s">
        <v>1544</v>
      </c>
      <c r="G301" s="4"/>
      <c r="H301" s="4"/>
      <c r="I301" s="4"/>
      <c r="J301" s="4"/>
      <c r="K301" s="4"/>
      <c r="L301" s="4"/>
      <c r="M301" s="4"/>
      <c r="N301" s="4"/>
      <c r="O301" s="4"/>
      <c r="P301" s="4"/>
      <c r="Q301" s="4"/>
      <c r="R301" s="4"/>
      <c r="S301" s="4"/>
      <c r="T301" s="4"/>
      <c r="U301" s="4"/>
      <c r="V301" s="4"/>
      <c r="W301" s="4" t="s">
        <v>1821</v>
      </c>
      <c r="X301" s="4" t="s">
        <v>17</v>
      </c>
      <c r="Y301" s="4" t="s">
        <v>1822</v>
      </c>
      <c r="Z301" s="4" t="s">
        <v>1823</v>
      </c>
      <c r="AA301" s="4"/>
      <c r="AB301" s="4"/>
      <c r="AC301" s="4"/>
      <c r="AD301" s="4"/>
      <c r="AE301" s="4"/>
      <c r="AF301" s="4"/>
      <c r="AG301" s="4"/>
    </row>
    <row r="302" ht="12.75" customHeight="1">
      <c r="A302" s="4" t="s">
        <v>1824</v>
      </c>
      <c r="B302" s="5" t="s">
        <v>1825</v>
      </c>
      <c r="C302" s="4"/>
      <c r="D302" s="4" t="s">
        <v>1826</v>
      </c>
      <c r="E302" s="4"/>
      <c r="F302" s="4" t="s">
        <v>1544</v>
      </c>
      <c r="G302" s="4"/>
      <c r="H302" s="4"/>
      <c r="I302" s="4"/>
      <c r="J302" s="4"/>
      <c r="K302" s="4"/>
      <c r="L302" s="4"/>
      <c r="M302" s="4"/>
      <c r="N302" s="4"/>
      <c r="O302" s="4"/>
      <c r="P302" s="4"/>
      <c r="Q302" s="4"/>
      <c r="R302" s="4"/>
      <c r="S302" s="4"/>
      <c r="T302" s="4"/>
      <c r="U302" s="4"/>
      <c r="V302" s="4"/>
      <c r="W302" s="4"/>
      <c r="X302" s="4" t="s">
        <v>17</v>
      </c>
      <c r="Y302" s="4" t="s">
        <v>1827</v>
      </c>
      <c r="Z302" s="4" t="s">
        <v>1828</v>
      </c>
      <c r="AA302" s="4"/>
      <c r="AB302" s="4"/>
      <c r="AC302" s="4"/>
      <c r="AD302" s="4"/>
      <c r="AE302" s="4"/>
      <c r="AF302" s="4"/>
      <c r="AG302" s="4"/>
    </row>
    <row r="303" ht="12.75" customHeight="1">
      <c r="A303" s="4" t="s">
        <v>1829</v>
      </c>
      <c r="B303" s="5" t="s">
        <v>1830</v>
      </c>
      <c r="C303" s="4"/>
      <c r="D303" s="4" t="s">
        <v>1831</v>
      </c>
      <c r="E303" s="4"/>
      <c r="F303" s="4" t="s">
        <v>1544</v>
      </c>
      <c r="G303" s="4"/>
      <c r="H303" s="4"/>
      <c r="I303" s="4"/>
      <c r="J303" s="4"/>
      <c r="K303" s="4"/>
      <c r="L303" s="4"/>
      <c r="M303" s="4"/>
      <c r="N303" s="4"/>
      <c r="O303" s="4"/>
      <c r="P303" s="4"/>
      <c r="Q303" s="4"/>
      <c r="R303" s="4"/>
      <c r="S303" s="4"/>
      <c r="T303" s="4"/>
      <c r="U303" s="4"/>
      <c r="V303" s="4"/>
      <c r="W303" s="4" t="s">
        <v>1832</v>
      </c>
      <c r="X303" s="4" t="s">
        <v>17</v>
      </c>
      <c r="Y303" s="4" t="s">
        <v>1833</v>
      </c>
      <c r="Z303" s="4" t="s">
        <v>1834</v>
      </c>
      <c r="AA303" s="4"/>
      <c r="AB303" s="4"/>
      <c r="AC303" s="4"/>
      <c r="AD303" s="4"/>
      <c r="AE303" s="4"/>
      <c r="AF303" s="4"/>
      <c r="AG303" s="4"/>
    </row>
    <row r="304" ht="12.75" customHeight="1">
      <c r="A304" s="4" t="s">
        <v>1835</v>
      </c>
      <c r="B304" s="5" t="s">
        <v>1836</v>
      </c>
      <c r="C304" s="4"/>
      <c r="D304" s="4" t="s">
        <v>1837</v>
      </c>
      <c r="E304" s="4"/>
      <c r="F304" s="4" t="s">
        <v>1544</v>
      </c>
      <c r="G304" s="4"/>
      <c r="H304" s="4"/>
      <c r="I304" s="4"/>
      <c r="J304" s="4"/>
      <c r="K304" s="4"/>
      <c r="L304" s="4"/>
      <c r="M304" s="4"/>
      <c r="N304" s="4"/>
      <c r="O304" s="4"/>
      <c r="P304" s="4"/>
      <c r="Q304" s="4"/>
      <c r="R304" s="4"/>
      <c r="S304" s="4"/>
      <c r="T304" s="4"/>
      <c r="U304" s="4"/>
      <c r="V304" s="4"/>
      <c r="W304" s="4" t="s">
        <v>1838</v>
      </c>
      <c r="X304" s="4" t="s">
        <v>17</v>
      </c>
      <c r="Y304" s="4" t="s">
        <v>1839</v>
      </c>
      <c r="Z304" s="4" t="s">
        <v>1840</v>
      </c>
      <c r="AA304" s="4"/>
      <c r="AB304" s="4"/>
      <c r="AC304" s="4"/>
      <c r="AD304" s="4"/>
      <c r="AE304" s="4"/>
      <c r="AF304" s="4"/>
      <c r="AG304" s="4"/>
    </row>
    <row r="305" ht="12.75" customHeight="1">
      <c r="A305" s="4" t="s">
        <v>1841</v>
      </c>
      <c r="B305" s="5" t="s">
        <v>1842</v>
      </c>
      <c r="C305" s="4"/>
      <c r="D305" s="4" t="s">
        <v>1843</v>
      </c>
      <c r="E305" s="4"/>
      <c r="F305" s="4" t="s">
        <v>1544</v>
      </c>
      <c r="G305" s="4"/>
      <c r="H305" s="4"/>
      <c r="I305" s="4"/>
      <c r="J305" s="4"/>
      <c r="K305" s="4"/>
      <c r="L305" s="4"/>
      <c r="M305" s="4"/>
      <c r="N305" s="4"/>
      <c r="O305" s="4"/>
      <c r="P305" s="4"/>
      <c r="Q305" s="4"/>
      <c r="R305" s="4"/>
      <c r="S305" s="4"/>
      <c r="T305" s="4"/>
      <c r="U305" s="4"/>
      <c r="V305" s="4"/>
      <c r="W305" s="4" t="s">
        <v>1844</v>
      </c>
      <c r="X305" s="4" t="s">
        <v>17</v>
      </c>
      <c r="Y305" s="4" t="s">
        <v>1845</v>
      </c>
      <c r="Z305" s="4" t="s">
        <v>1846</v>
      </c>
      <c r="AA305" s="4"/>
      <c r="AB305" s="4"/>
      <c r="AC305" s="4"/>
      <c r="AD305" s="4"/>
      <c r="AE305" s="4"/>
      <c r="AF305" s="4"/>
      <c r="AG305" s="4"/>
    </row>
    <row r="306" ht="12.75" customHeight="1">
      <c r="A306" s="4"/>
      <c r="B306" s="5" t="s">
        <v>1847</v>
      </c>
      <c r="C306" s="4"/>
      <c r="D306" s="4" t="s">
        <v>1848</v>
      </c>
      <c r="E306" s="4"/>
      <c r="F306" s="4" t="s">
        <v>1544</v>
      </c>
      <c r="G306" s="4"/>
      <c r="H306" s="4"/>
      <c r="I306" s="4"/>
      <c r="J306" s="4"/>
      <c r="K306" s="4"/>
      <c r="L306" s="4"/>
      <c r="M306" s="4"/>
      <c r="N306" s="4"/>
      <c r="O306" s="4"/>
      <c r="P306" s="4"/>
      <c r="Q306" s="4"/>
      <c r="R306" s="4"/>
      <c r="S306" s="4"/>
      <c r="T306" s="4"/>
      <c r="U306" s="4"/>
      <c r="V306" s="4"/>
      <c r="W306" s="4" t="s">
        <v>1849</v>
      </c>
      <c r="X306" s="4" t="s">
        <v>17</v>
      </c>
      <c r="Y306" s="4" t="s">
        <v>1850</v>
      </c>
      <c r="Z306" s="4" t="s">
        <v>1851</v>
      </c>
      <c r="AA306" s="4"/>
      <c r="AB306" s="4"/>
      <c r="AC306" s="4"/>
      <c r="AD306" s="4"/>
      <c r="AE306" s="4"/>
      <c r="AF306" s="4"/>
      <c r="AG306" s="4"/>
    </row>
    <row r="307" ht="12.75" customHeight="1">
      <c r="A307" s="4"/>
      <c r="B307" s="5" t="s">
        <v>1852</v>
      </c>
      <c r="C307" s="4"/>
      <c r="D307" s="4" t="s">
        <v>1853</v>
      </c>
      <c r="E307" s="4"/>
      <c r="F307" s="4" t="s">
        <v>1544</v>
      </c>
      <c r="G307" s="4"/>
      <c r="H307" s="4"/>
      <c r="I307" s="4"/>
      <c r="J307" s="4"/>
      <c r="K307" s="4"/>
      <c r="L307" s="4"/>
      <c r="M307" s="4"/>
      <c r="N307" s="4"/>
      <c r="O307" s="4"/>
      <c r="P307" s="4"/>
      <c r="Q307" s="4"/>
      <c r="R307" s="4"/>
      <c r="S307" s="4"/>
      <c r="T307" s="4"/>
      <c r="U307" s="4"/>
      <c r="V307" s="4"/>
      <c r="W307" s="4" t="s">
        <v>1854</v>
      </c>
      <c r="X307" s="4" t="s">
        <v>17</v>
      </c>
      <c r="Y307" s="4" t="s">
        <v>1855</v>
      </c>
      <c r="Z307" s="4" t="s">
        <v>1856</v>
      </c>
      <c r="AA307" s="4"/>
      <c r="AB307" s="4"/>
      <c r="AC307" s="4"/>
      <c r="AD307" s="4"/>
      <c r="AE307" s="4"/>
      <c r="AF307" s="4"/>
      <c r="AG307" s="4"/>
    </row>
    <row r="308" ht="12.75" customHeight="1">
      <c r="A308" s="4"/>
      <c r="B308" s="5" t="s">
        <v>1857</v>
      </c>
      <c r="C308" s="4"/>
      <c r="D308" s="4" t="s">
        <v>1858</v>
      </c>
      <c r="E308" s="4"/>
      <c r="F308" s="4" t="s">
        <v>1544</v>
      </c>
      <c r="G308" s="4"/>
      <c r="H308" s="4"/>
      <c r="I308" s="4"/>
      <c r="J308" s="4"/>
      <c r="K308" s="4"/>
      <c r="L308" s="4"/>
      <c r="M308" s="4"/>
      <c r="N308" s="4"/>
      <c r="O308" s="4"/>
      <c r="P308" s="4"/>
      <c r="Q308" s="4"/>
      <c r="R308" s="4"/>
      <c r="S308" s="4"/>
      <c r="T308" s="4"/>
      <c r="U308" s="4"/>
      <c r="V308" s="4"/>
      <c r="W308" s="4" t="s">
        <v>1859</v>
      </c>
      <c r="X308" s="4" t="s">
        <v>17</v>
      </c>
      <c r="Y308" s="4" t="s">
        <v>1860</v>
      </c>
      <c r="Z308" s="4" t="s">
        <v>1861</v>
      </c>
      <c r="AA308" s="4"/>
      <c r="AB308" s="4"/>
      <c r="AC308" s="4"/>
      <c r="AD308" s="4"/>
      <c r="AE308" s="4"/>
      <c r="AF308" s="4"/>
      <c r="AG308" s="4"/>
    </row>
    <row r="309" ht="12.75" customHeight="1">
      <c r="A309" s="4"/>
      <c r="B309" s="5" t="s">
        <v>1862</v>
      </c>
      <c r="C309" s="4"/>
      <c r="D309" s="4" t="s">
        <v>1863</v>
      </c>
      <c r="E309" s="4"/>
      <c r="F309" s="4" t="s">
        <v>1544</v>
      </c>
      <c r="G309" s="4"/>
      <c r="H309" s="4"/>
      <c r="I309" s="4"/>
      <c r="J309" s="4"/>
      <c r="K309" s="4"/>
      <c r="L309" s="4"/>
      <c r="M309" s="4"/>
      <c r="N309" s="4"/>
      <c r="O309" s="4"/>
      <c r="P309" s="4"/>
      <c r="Q309" s="4"/>
      <c r="R309" s="4"/>
      <c r="S309" s="4"/>
      <c r="T309" s="4"/>
      <c r="U309" s="4"/>
      <c r="V309" s="4"/>
      <c r="W309" s="4" t="s">
        <v>1864</v>
      </c>
      <c r="X309" s="4" t="s">
        <v>17</v>
      </c>
      <c r="Y309" s="4" t="s">
        <v>1865</v>
      </c>
      <c r="Z309" s="4" t="s">
        <v>1866</v>
      </c>
      <c r="AA309" s="4"/>
      <c r="AB309" s="4"/>
      <c r="AC309" s="4"/>
      <c r="AD309" s="4"/>
      <c r="AE309" s="4"/>
      <c r="AF309" s="4"/>
      <c r="AG309" s="4"/>
    </row>
    <row r="310" ht="12.75" customHeight="1">
      <c r="A310" s="4" t="s">
        <v>1867</v>
      </c>
      <c r="B310" s="5" t="s">
        <v>1868</v>
      </c>
      <c r="C310" s="4"/>
      <c r="D310" s="4" t="s">
        <v>1869</v>
      </c>
      <c r="E310" s="4"/>
      <c r="F310" s="4" t="s">
        <v>1544</v>
      </c>
      <c r="G310" s="4"/>
      <c r="H310" s="4"/>
      <c r="I310" s="4"/>
      <c r="J310" s="4"/>
      <c r="K310" s="4"/>
      <c r="L310" s="4"/>
      <c r="M310" s="4"/>
      <c r="N310" s="4"/>
      <c r="O310" s="4"/>
      <c r="P310" s="4"/>
      <c r="Q310" s="4"/>
      <c r="R310" s="4"/>
      <c r="S310" s="4"/>
      <c r="T310" s="4"/>
      <c r="U310" s="4"/>
      <c r="V310" s="4"/>
      <c r="W310" s="4"/>
      <c r="X310" s="4" t="s">
        <v>17</v>
      </c>
      <c r="Y310" s="4"/>
      <c r="Z310" s="4" t="s">
        <v>1870</v>
      </c>
      <c r="AA310" s="4"/>
      <c r="AB310" s="4"/>
      <c r="AC310" s="4"/>
      <c r="AD310" s="4"/>
      <c r="AE310" s="4"/>
      <c r="AF310" s="4"/>
      <c r="AG310" s="4"/>
    </row>
    <row r="311" ht="12.75" customHeight="1">
      <c r="A311" s="4" t="s">
        <v>1871</v>
      </c>
      <c r="B311" s="5" t="s">
        <v>1872</v>
      </c>
      <c r="C311" s="4"/>
      <c r="D311" s="4" t="s">
        <v>1873</v>
      </c>
      <c r="E311" s="4"/>
      <c r="F311" s="4" t="s">
        <v>1544</v>
      </c>
      <c r="G311" s="4"/>
      <c r="H311" s="4"/>
      <c r="I311" s="4"/>
      <c r="J311" s="4"/>
      <c r="K311" s="4"/>
      <c r="L311" s="4"/>
      <c r="M311" s="4"/>
      <c r="N311" s="4"/>
      <c r="O311" s="4"/>
      <c r="P311" s="4"/>
      <c r="Q311" s="4"/>
      <c r="R311" s="4"/>
      <c r="S311" s="4"/>
      <c r="T311" s="4"/>
      <c r="U311" s="4"/>
      <c r="V311" s="4"/>
      <c r="W311" s="4" t="s">
        <v>1874</v>
      </c>
      <c r="X311" s="4" t="s">
        <v>17</v>
      </c>
      <c r="Y311" s="4" t="s">
        <v>1875</v>
      </c>
      <c r="Z311" s="4" t="s">
        <v>1876</v>
      </c>
      <c r="AA311" s="4"/>
      <c r="AB311" s="4"/>
      <c r="AC311" s="4"/>
      <c r="AD311" s="4"/>
      <c r="AE311" s="4"/>
      <c r="AF311" s="4"/>
      <c r="AG311" s="4"/>
    </row>
    <row r="312" ht="12.75" customHeight="1">
      <c r="A312" s="4" t="s">
        <v>1877</v>
      </c>
      <c r="B312" s="5" t="s">
        <v>1878</v>
      </c>
      <c r="C312" s="4"/>
      <c r="D312" s="4" t="s">
        <v>1879</v>
      </c>
      <c r="E312" s="4"/>
      <c r="F312" s="4" t="s">
        <v>1544</v>
      </c>
      <c r="G312" s="4"/>
      <c r="H312" s="4"/>
      <c r="I312" s="4"/>
      <c r="J312" s="4"/>
      <c r="K312" s="4"/>
      <c r="L312" s="4"/>
      <c r="M312" s="4"/>
      <c r="N312" s="4"/>
      <c r="O312" s="4"/>
      <c r="P312" s="4"/>
      <c r="Q312" s="4"/>
      <c r="R312" s="4"/>
      <c r="S312" s="4"/>
      <c r="T312" s="4"/>
      <c r="U312" s="4"/>
      <c r="V312" s="4"/>
      <c r="W312" s="4" t="s">
        <v>1880</v>
      </c>
      <c r="X312" s="4" t="s">
        <v>17</v>
      </c>
      <c r="Y312" s="4" t="s">
        <v>1881</v>
      </c>
      <c r="Z312" s="4" t="s">
        <v>1882</v>
      </c>
      <c r="AA312" s="4"/>
      <c r="AB312" s="4"/>
      <c r="AC312" s="4"/>
      <c r="AD312" s="4"/>
      <c r="AE312" s="4"/>
      <c r="AF312" s="4"/>
      <c r="AG312" s="4"/>
    </row>
    <row r="313" ht="12.75" customHeight="1">
      <c r="A313" s="4" t="s">
        <v>1883</v>
      </c>
      <c r="B313" s="5" t="s">
        <v>1884</v>
      </c>
      <c r="C313" s="4"/>
      <c r="D313" s="4" t="s">
        <v>1885</v>
      </c>
      <c r="E313" s="4"/>
      <c r="F313" s="4" t="s">
        <v>1544</v>
      </c>
      <c r="G313" s="4"/>
      <c r="H313" s="4"/>
      <c r="I313" s="4"/>
      <c r="J313" s="4"/>
      <c r="K313" s="4"/>
      <c r="L313" s="4"/>
      <c r="M313" s="4"/>
      <c r="N313" s="4"/>
      <c r="O313" s="4"/>
      <c r="P313" s="4"/>
      <c r="Q313" s="4"/>
      <c r="R313" s="4"/>
      <c r="S313" s="4"/>
      <c r="T313" s="4"/>
      <c r="U313" s="4"/>
      <c r="V313" s="4"/>
      <c r="W313" s="4" t="s">
        <v>1886</v>
      </c>
      <c r="X313" s="4" t="s">
        <v>17</v>
      </c>
      <c r="Y313" s="4" t="s">
        <v>1887</v>
      </c>
      <c r="Z313" s="4" t="s">
        <v>1888</v>
      </c>
      <c r="AA313" s="4"/>
      <c r="AB313" s="4"/>
      <c r="AC313" s="4"/>
      <c r="AD313" s="4"/>
      <c r="AE313" s="4"/>
      <c r="AF313" s="4"/>
      <c r="AG313" s="4"/>
    </row>
    <row r="314" ht="12.75" customHeight="1">
      <c r="A314" s="4" t="s">
        <v>1889</v>
      </c>
      <c r="B314" s="5" t="s">
        <v>1890</v>
      </c>
      <c r="C314" s="4"/>
      <c r="D314" s="4" t="s">
        <v>1891</v>
      </c>
      <c r="E314" s="4"/>
      <c r="F314" s="4" t="s">
        <v>1544</v>
      </c>
      <c r="G314" s="4"/>
      <c r="H314" s="4"/>
      <c r="I314" s="4"/>
      <c r="J314" s="4"/>
      <c r="K314" s="4"/>
      <c r="L314" s="4"/>
      <c r="M314" s="4"/>
      <c r="N314" s="4"/>
      <c r="O314" s="4"/>
      <c r="P314" s="4"/>
      <c r="Q314" s="4"/>
      <c r="R314" s="4"/>
      <c r="S314" s="4"/>
      <c r="T314" s="4"/>
      <c r="U314" s="4"/>
      <c r="V314" s="4"/>
      <c r="W314" s="4" t="s">
        <v>1892</v>
      </c>
      <c r="X314" s="4" t="s">
        <v>17</v>
      </c>
      <c r="Y314" s="4" t="s">
        <v>1893</v>
      </c>
      <c r="Z314" s="4" t="s">
        <v>1894</v>
      </c>
      <c r="AA314" s="4"/>
      <c r="AB314" s="4"/>
      <c r="AC314" s="4"/>
      <c r="AD314" s="4"/>
      <c r="AE314" s="4"/>
      <c r="AF314" s="4"/>
      <c r="AG314" s="4"/>
    </row>
    <row r="315" ht="12.75" customHeight="1">
      <c r="A315" s="4" t="s">
        <v>1895</v>
      </c>
      <c r="B315" s="5" t="s">
        <v>1896</v>
      </c>
      <c r="C315" s="4"/>
      <c r="D315" s="4" t="s">
        <v>1897</v>
      </c>
      <c r="E315" s="4"/>
      <c r="F315" s="4" t="s">
        <v>1544</v>
      </c>
      <c r="G315" s="4"/>
      <c r="H315" s="4"/>
      <c r="I315" s="4"/>
      <c r="J315" s="4"/>
      <c r="K315" s="4"/>
      <c r="L315" s="4"/>
      <c r="M315" s="4"/>
      <c r="N315" s="4"/>
      <c r="O315" s="4"/>
      <c r="P315" s="4"/>
      <c r="Q315" s="4"/>
      <c r="R315" s="4"/>
      <c r="S315" s="4"/>
      <c r="T315" s="4"/>
      <c r="U315" s="4"/>
      <c r="V315" s="4"/>
      <c r="W315" s="4"/>
      <c r="X315" s="4" t="s">
        <v>17</v>
      </c>
      <c r="Y315" s="4" t="s">
        <v>1898</v>
      </c>
      <c r="Z315" s="4" t="s">
        <v>1899</v>
      </c>
      <c r="AA315" s="4"/>
      <c r="AB315" s="4"/>
      <c r="AC315" s="4"/>
      <c r="AD315" s="4"/>
      <c r="AE315" s="4"/>
      <c r="AF315" s="4"/>
      <c r="AG315" s="4"/>
    </row>
    <row r="316" ht="12.75" customHeight="1">
      <c r="A316" s="4" t="s">
        <v>1900</v>
      </c>
      <c r="B316" s="5" t="s">
        <v>1901</v>
      </c>
      <c r="C316" s="4"/>
      <c r="D316" s="4" t="s">
        <v>1902</v>
      </c>
      <c r="E316" s="4"/>
      <c r="F316" s="4" t="s">
        <v>1544</v>
      </c>
      <c r="G316" s="4"/>
      <c r="H316" s="4"/>
      <c r="I316" s="4"/>
      <c r="J316" s="4"/>
      <c r="K316" s="4"/>
      <c r="L316" s="4"/>
      <c r="M316" s="4"/>
      <c r="N316" s="4"/>
      <c r="O316" s="4"/>
      <c r="P316" s="4"/>
      <c r="Q316" s="4"/>
      <c r="R316" s="4"/>
      <c r="S316" s="4"/>
      <c r="T316" s="4"/>
      <c r="U316" s="4"/>
      <c r="V316" s="4"/>
      <c r="W316" s="4" t="s">
        <v>1903</v>
      </c>
      <c r="X316" s="4" t="s">
        <v>17</v>
      </c>
      <c r="Y316" s="4" t="s">
        <v>1904</v>
      </c>
      <c r="Z316" s="4" t="s">
        <v>1905</v>
      </c>
      <c r="AA316" s="4"/>
      <c r="AB316" s="4"/>
      <c r="AC316" s="4"/>
      <c r="AD316" s="4"/>
      <c r="AE316" s="4"/>
      <c r="AF316" s="4"/>
      <c r="AG316" s="4"/>
    </row>
    <row r="317" ht="12.75" customHeight="1">
      <c r="A317" s="4" t="s">
        <v>1906</v>
      </c>
      <c r="B317" s="5" t="s">
        <v>1907</v>
      </c>
      <c r="C317" s="4"/>
      <c r="D317" s="4" t="s">
        <v>1908</v>
      </c>
      <c r="E317" s="4"/>
      <c r="F317" s="4" t="s">
        <v>1544</v>
      </c>
      <c r="G317" s="4"/>
      <c r="H317" s="4"/>
      <c r="I317" s="4"/>
      <c r="J317" s="4"/>
      <c r="K317" s="4"/>
      <c r="L317" s="4"/>
      <c r="M317" s="4"/>
      <c r="N317" s="4"/>
      <c r="O317" s="4"/>
      <c r="P317" s="4"/>
      <c r="Q317" s="4"/>
      <c r="R317" s="4"/>
      <c r="S317" s="4"/>
      <c r="T317" s="4"/>
      <c r="U317" s="4"/>
      <c r="V317" s="4"/>
      <c r="W317" s="4" t="s">
        <v>1909</v>
      </c>
      <c r="X317" s="4" t="s">
        <v>17</v>
      </c>
      <c r="Y317" s="4" t="s">
        <v>1910</v>
      </c>
      <c r="Z317" s="4" t="s">
        <v>1911</v>
      </c>
      <c r="AA317" s="4"/>
      <c r="AB317" s="4"/>
      <c r="AC317" s="4"/>
      <c r="AD317" s="4"/>
      <c r="AE317" s="4"/>
      <c r="AF317" s="4"/>
      <c r="AG317" s="4"/>
    </row>
    <row r="318" ht="12.75" customHeight="1">
      <c r="A318" s="4" t="s">
        <v>1912</v>
      </c>
      <c r="B318" s="5" t="s">
        <v>1913</v>
      </c>
      <c r="C318" s="4"/>
      <c r="D318" s="4" t="s">
        <v>1914</v>
      </c>
      <c r="E318" s="4"/>
      <c r="F318" s="4" t="s">
        <v>1544</v>
      </c>
      <c r="G318" s="4"/>
      <c r="H318" s="4"/>
      <c r="I318" s="4"/>
      <c r="J318" s="4"/>
      <c r="K318" s="4"/>
      <c r="L318" s="4"/>
      <c r="M318" s="4"/>
      <c r="N318" s="4"/>
      <c r="O318" s="4"/>
      <c r="P318" s="4"/>
      <c r="Q318" s="4"/>
      <c r="R318" s="4"/>
      <c r="S318" s="4"/>
      <c r="T318" s="4"/>
      <c r="U318" s="4"/>
      <c r="V318" s="4"/>
      <c r="W318" s="4" t="s">
        <v>1915</v>
      </c>
      <c r="X318" s="4" t="s">
        <v>17</v>
      </c>
      <c r="Y318" s="4" t="s">
        <v>1916</v>
      </c>
      <c r="Z318" s="4" t="s">
        <v>1917</v>
      </c>
      <c r="AA318" s="4"/>
      <c r="AB318" s="4"/>
      <c r="AC318" s="4"/>
      <c r="AD318" s="4"/>
      <c r="AE318" s="4"/>
      <c r="AF318" s="4"/>
      <c r="AG318" s="4"/>
    </row>
    <row r="319" ht="12.75" customHeight="1">
      <c r="A319" s="4" t="s">
        <v>1918</v>
      </c>
      <c r="B319" s="5" t="s">
        <v>1919</v>
      </c>
      <c r="C319" s="4"/>
      <c r="D319" s="4" t="s">
        <v>1920</v>
      </c>
      <c r="E319" s="4"/>
      <c r="F319" s="4" t="s">
        <v>1544</v>
      </c>
      <c r="G319" s="4"/>
      <c r="H319" s="4"/>
      <c r="I319" s="4"/>
      <c r="J319" s="4"/>
      <c r="K319" s="4"/>
      <c r="L319" s="4"/>
      <c r="M319" s="4"/>
      <c r="N319" s="4"/>
      <c r="O319" s="4"/>
      <c r="P319" s="4"/>
      <c r="Q319" s="4"/>
      <c r="R319" s="4"/>
      <c r="S319" s="4"/>
      <c r="T319" s="4"/>
      <c r="U319" s="4"/>
      <c r="V319" s="4"/>
      <c r="W319" s="4" t="s">
        <v>1921</v>
      </c>
      <c r="X319" s="4" t="s">
        <v>1260</v>
      </c>
      <c r="Y319" s="4" t="s">
        <v>1922</v>
      </c>
      <c r="Z319" s="4" t="s">
        <v>1923</v>
      </c>
      <c r="AA319" s="4"/>
      <c r="AB319" s="4"/>
      <c r="AC319" s="4"/>
      <c r="AD319" s="4"/>
      <c r="AE319" s="4"/>
      <c r="AF319" s="4"/>
      <c r="AG319" s="4"/>
    </row>
    <row r="320" ht="12.75" customHeight="1">
      <c r="A320" s="3"/>
      <c r="B320" s="14"/>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row>
    <row r="321" ht="12.75" customHeight="1">
      <c r="A321" s="3"/>
      <c r="B321" s="14"/>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row>
    <row r="322" ht="12.75" customHeight="1">
      <c r="A322" s="3"/>
      <c r="B322" s="14"/>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row>
    <row r="323" ht="12.75" customHeight="1">
      <c r="A323" s="3"/>
      <c r="B323" s="14"/>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row>
    <row r="324" ht="12.75" customHeight="1">
      <c r="A324" s="3"/>
      <c r="B324" s="14"/>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row>
    <row r="325" ht="12.75" customHeight="1">
      <c r="A325" s="3"/>
      <c r="B325" s="14"/>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row>
    <row r="326" ht="12.75" customHeight="1">
      <c r="A326" s="3"/>
      <c r="B326" s="14"/>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row>
    <row r="327" ht="12.75" customHeight="1">
      <c r="A327" s="3"/>
      <c r="B327" s="14"/>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row>
    <row r="328" ht="12.75" customHeight="1">
      <c r="A328" s="3"/>
      <c r="B328" s="14"/>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row>
    <row r="329" ht="12.75" customHeight="1">
      <c r="A329" s="3"/>
      <c r="B329" s="14"/>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row>
    <row r="330" ht="12.75" customHeight="1">
      <c r="A330" s="3"/>
      <c r="B330" s="14"/>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row>
    <row r="331" ht="12.75" customHeight="1">
      <c r="A331" s="3"/>
      <c r="B331" s="14"/>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row>
    <row r="332" ht="12.75" customHeight="1">
      <c r="A332" s="3"/>
      <c r="B332" s="14"/>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row>
    <row r="333" ht="12.75" customHeight="1">
      <c r="A333" s="3"/>
      <c r="B333" s="14"/>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row>
    <row r="334" ht="12.75" customHeight="1">
      <c r="A334" s="3"/>
      <c r="B334" s="14"/>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row>
    <row r="335" ht="12.75" customHeight="1">
      <c r="A335" s="3"/>
      <c r="B335" s="14"/>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row>
    <row r="336" ht="12.75" customHeight="1">
      <c r="A336" s="3"/>
      <c r="B336" s="14"/>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row>
    <row r="337" ht="12.75" customHeight="1">
      <c r="A337" s="3"/>
      <c r="B337" s="14"/>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row>
    <row r="338" ht="12.75" customHeight="1">
      <c r="A338" s="3"/>
      <c r="B338" s="14"/>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row>
    <row r="339" ht="12.75" customHeight="1">
      <c r="A339" s="3"/>
      <c r="B339" s="14"/>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row>
    <row r="340" ht="12.75" customHeight="1">
      <c r="A340" s="3"/>
      <c r="B340" s="14"/>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row>
    <row r="341" ht="12.75" customHeight="1">
      <c r="A341" s="3"/>
      <c r="B341" s="14"/>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row>
    <row r="342" ht="12.75" customHeight="1">
      <c r="A342" s="3"/>
      <c r="B342" s="14"/>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row>
    <row r="343" ht="12.75" customHeight="1">
      <c r="A343" s="3"/>
      <c r="B343" s="14"/>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row>
    <row r="344" ht="12.75" customHeight="1">
      <c r="A344" s="3"/>
      <c r="B344" s="14"/>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row>
    <row r="345" ht="12.75" customHeight="1">
      <c r="A345" s="3"/>
      <c r="B345" s="14"/>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row>
    <row r="346" ht="12.75" customHeight="1">
      <c r="A346" s="3"/>
      <c r="B346" s="14"/>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row>
    <row r="347" ht="12.75" customHeight="1">
      <c r="A347" s="3"/>
      <c r="B347" s="14"/>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row>
    <row r="348" ht="12.75" customHeight="1">
      <c r="A348" s="3"/>
      <c r="B348" s="14"/>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row>
    <row r="349" ht="12.75" customHeight="1">
      <c r="A349" s="3"/>
      <c r="B349" s="14"/>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row>
    <row r="350" ht="12.75" customHeight="1">
      <c r="A350" s="3"/>
      <c r="B350" s="14"/>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row>
    <row r="351" ht="12.75" customHeight="1">
      <c r="A351" s="3"/>
      <c r="B351" s="14"/>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row>
    <row r="352" ht="12.75" customHeight="1">
      <c r="A352" s="3"/>
      <c r="B352" s="14"/>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row>
    <row r="353" ht="12.75" customHeight="1">
      <c r="A353" s="3"/>
      <c r="B353" s="14"/>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row>
    <row r="354" ht="12.75" customHeight="1">
      <c r="A354" s="3"/>
      <c r="B354" s="14"/>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row>
    <row r="355" ht="12.75" customHeight="1">
      <c r="A355" s="3"/>
      <c r="B355" s="14"/>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row>
    <row r="356" ht="12.75" customHeight="1">
      <c r="A356" s="3"/>
      <c r="B356" s="14"/>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row>
    <row r="357" ht="12.75" customHeight="1">
      <c r="A357" s="3"/>
      <c r="B357" s="14"/>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row>
    <row r="358" ht="12.75" customHeight="1">
      <c r="A358" s="3"/>
      <c r="B358" s="14"/>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row>
    <row r="359" ht="12.75" customHeight="1">
      <c r="A359" s="3"/>
      <c r="B359" s="14"/>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row>
    <row r="360" ht="12.75" customHeight="1">
      <c r="A360" s="3"/>
      <c r="B360" s="14"/>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row>
    <row r="361" ht="12.75" customHeight="1">
      <c r="A361" s="3"/>
      <c r="B361" s="14"/>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row>
    <row r="362" ht="12.75" customHeight="1">
      <c r="A362" s="3"/>
      <c r="B362" s="14"/>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row>
    <row r="363" ht="12.75" customHeight="1">
      <c r="A363" s="3"/>
      <c r="B363" s="14"/>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row>
    <row r="364" ht="12.75" customHeight="1">
      <c r="A364" s="3"/>
      <c r="B364" s="14"/>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row>
    <row r="365" ht="12.75" customHeight="1">
      <c r="A365" s="3"/>
      <c r="B365" s="14"/>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row>
    <row r="366" ht="12.75" customHeight="1">
      <c r="A366" s="3"/>
      <c r="B366" s="14"/>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row>
    <row r="367" ht="12.75" customHeight="1">
      <c r="A367" s="3"/>
      <c r="B367" s="14"/>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row>
    <row r="368" ht="12.75" customHeight="1">
      <c r="A368" s="3"/>
      <c r="B368" s="14"/>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row>
    <row r="369" ht="12.75" customHeight="1">
      <c r="A369" s="3"/>
      <c r="B369" s="14"/>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row>
    <row r="370" ht="12.75" customHeight="1">
      <c r="A370" s="3"/>
      <c r="B370" s="14"/>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row>
    <row r="371" ht="12.75" customHeight="1">
      <c r="A371" s="3"/>
      <c r="B371" s="14"/>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row>
    <row r="372" ht="12.75" customHeight="1">
      <c r="A372" s="3"/>
      <c r="B372" s="14"/>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row>
    <row r="373" ht="12.75" customHeight="1">
      <c r="A373" s="3"/>
      <c r="B373" s="14"/>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row>
    <row r="374" ht="12.75" customHeight="1">
      <c r="A374" s="3"/>
      <c r="B374" s="14"/>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row>
    <row r="375" ht="12.75" customHeight="1">
      <c r="A375" s="3"/>
      <c r="B375" s="14"/>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row>
    <row r="376" ht="12.75" customHeight="1">
      <c r="A376" s="3"/>
      <c r="B376" s="14"/>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row>
    <row r="377" ht="12.75" customHeight="1">
      <c r="A377" s="3"/>
      <c r="B377" s="14"/>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row>
    <row r="378" ht="12.75" customHeight="1">
      <c r="A378" s="3"/>
      <c r="B378" s="14"/>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row>
    <row r="379" ht="12.75" customHeight="1">
      <c r="A379" s="3"/>
      <c r="B379" s="14"/>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row>
    <row r="380" ht="12.75" customHeight="1">
      <c r="A380" s="3"/>
      <c r="B380" s="14"/>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row>
    <row r="381" ht="12.75" customHeight="1">
      <c r="A381" s="3"/>
      <c r="B381" s="14"/>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row>
    <row r="382" ht="12.75" customHeight="1">
      <c r="A382" s="3"/>
      <c r="B382" s="14"/>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row>
    <row r="383" ht="12.75" customHeight="1">
      <c r="A383" s="3"/>
      <c r="B383" s="14"/>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row>
    <row r="384" ht="12.75" customHeight="1">
      <c r="A384" s="3"/>
      <c r="B384" s="14"/>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row>
    <row r="385" ht="12.75" customHeight="1">
      <c r="A385" s="3"/>
      <c r="B385" s="14"/>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row>
    <row r="386" ht="12.75" customHeight="1">
      <c r="A386" s="3"/>
      <c r="B386" s="14"/>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row>
    <row r="387" ht="12.75" customHeight="1">
      <c r="A387" s="3"/>
      <c r="B387" s="14"/>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row>
    <row r="388" ht="12.75" customHeight="1">
      <c r="A388" s="3"/>
      <c r="B388" s="14"/>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row>
    <row r="389" ht="12.75" customHeight="1">
      <c r="A389" s="3"/>
      <c r="B389" s="14"/>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row>
    <row r="390" ht="12.75" customHeight="1">
      <c r="A390" s="3"/>
      <c r="B390" s="14"/>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row>
    <row r="391" ht="12.75" customHeight="1">
      <c r="A391" s="3"/>
      <c r="B391" s="14"/>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row>
    <row r="392" ht="12.75" customHeight="1">
      <c r="A392" s="3"/>
      <c r="B392" s="14"/>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row>
    <row r="393" ht="12.75" customHeight="1">
      <c r="A393" s="3"/>
      <c r="B393" s="14"/>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row>
    <row r="394" ht="12.75" customHeight="1">
      <c r="A394" s="3"/>
      <c r="B394" s="14"/>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row>
    <row r="395" ht="12.75" customHeight="1">
      <c r="A395" s="3"/>
      <c r="B395" s="14"/>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row>
    <row r="396" ht="12.75" customHeight="1">
      <c r="A396" s="3"/>
      <c r="B396" s="14"/>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row>
    <row r="397" ht="12.75" customHeight="1">
      <c r="A397" s="3"/>
      <c r="B397" s="14"/>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row>
    <row r="398" ht="12.75" customHeight="1">
      <c r="A398" s="3"/>
      <c r="B398" s="14"/>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row>
    <row r="399" ht="12.75" customHeight="1">
      <c r="A399" s="3"/>
      <c r="B399" s="14"/>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row>
    <row r="400" ht="12.75" customHeight="1">
      <c r="A400" s="3"/>
      <c r="B400" s="14"/>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row>
    <row r="401" ht="12.75" customHeight="1">
      <c r="A401" s="3"/>
      <c r="B401" s="14"/>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row>
    <row r="402" ht="12.75" customHeight="1">
      <c r="A402" s="3"/>
      <c r="B402" s="14"/>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row>
    <row r="403" ht="12.75" customHeight="1">
      <c r="A403" s="3"/>
      <c r="B403" s="14"/>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row>
    <row r="404" ht="12.75" customHeight="1">
      <c r="A404" s="3"/>
      <c r="B404" s="14"/>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row>
    <row r="405" ht="12.75" customHeight="1">
      <c r="A405" s="3"/>
      <c r="B405" s="14"/>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row>
    <row r="406" ht="12.75" customHeight="1">
      <c r="A406" s="3"/>
      <c r="B406" s="14"/>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row>
    <row r="407" ht="12.75" customHeight="1">
      <c r="A407" s="3"/>
      <c r="B407" s="14"/>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row>
    <row r="408" ht="12.75" customHeight="1">
      <c r="A408" s="3"/>
      <c r="B408" s="14"/>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row>
    <row r="409" ht="12.75" customHeight="1">
      <c r="A409" s="3"/>
      <c r="B409" s="14"/>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row>
    <row r="410" ht="12.75" customHeight="1">
      <c r="A410" s="3"/>
      <c r="B410" s="14"/>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row>
    <row r="411" ht="12.75" customHeight="1">
      <c r="A411" s="3"/>
      <c r="B411" s="14"/>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row>
    <row r="412" ht="12.75" customHeight="1">
      <c r="A412" s="3"/>
      <c r="B412" s="14"/>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row>
    <row r="413" ht="12.75" customHeight="1">
      <c r="A413" s="3"/>
      <c r="B413" s="14"/>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row>
    <row r="414" ht="12.75" customHeight="1">
      <c r="A414" s="3"/>
      <c r="B414" s="14"/>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row>
    <row r="415" ht="12.75" customHeight="1">
      <c r="A415" s="3"/>
      <c r="B415" s="14"/>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row>
    <row r="416" ht="12.75" customHeight="1">
      <c r="A416" s="3"/>
      <c r="B416" s="14"/>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row>
    <row r="417" ht="12.75" customHeight="1">
      <c r="A417" s="3"/>
      <c r="B417" s="14"/>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row>
    <row r="418" ht="12.75" customHeight="1">
      <c r="A418" s="3"/>
      <c r="B418" s="14"/>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row>
    <row r="419" ht="12.75" customHeight="1">
      <c r="A419" s="3"/>
      <c r="B419" s="14"/>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row>
    <row r="420" ht="12.75" customHeight="1">
      <c r="A420" s="3"/>
      <c r="B420" s="14"/>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row>
    <row r="421" ht="12.75" customHeight="1">
      <c r="A421" s="3"/>
      <c r="B421" s="14"/>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row>
    <row r="422" ht="12.75" customHeight="1">
      <c r="A422" s="3"/>
      <c r="B422" s="14"/>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row>
    <row r="423" ht="12.75" customHeight="1">
      <c r="A423" s="3"/>
      <c r="B423" s="14"/>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row>
    <row r="424" ht="12.75" customHeight="1">
      <c r="A424" s="3"/>
      <c r="B424" s="14"/>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row>
    <row r="425" ht="12.75" customHeight="1">
      <c r="A425" s="3"/>
      <c r="B425" s="14"/>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row>
    <row r="426" ht="12.75" customHeight="1">
      <c r="A426" s="3"/>
      <c r="B426" s="14"/>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row>
    <row r="427" ht="12.75" customHeight="1">
      <c r="A427" s="3"/>
      <c r="B427" s="14"/>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row>
    <row r="428" ht="12.75" customHeight="1">
      <c r="A428" s="3"/>
      <c r="B428" s="14"/>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row>
    <row r="429" ht="12.75" customHeight="1">
      <c r="A429" s="3"/>
      <c r="B429" s="14"/>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row>
    <row r="430" ht="12.75" customHeight="1">
      <c r="A430" s="3"/>
      <c r="B430" s="14"/>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row>
    <row r="431" ht="12.75" customHeight="1">
      <c r="A431" s="3"/>
      <c r="B431" s="14"/>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row>
    <row r="432" ht="12.75" customHeight="1">
      <c r="A432" s="3"/>
      <c r="B432" s="14"/>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row>
    <row r="433" ht="12.75" customHeight="1">
      <c r="A433" s="3"/>
      <c r="B433" s="14"/>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row>
    <row r="434" ht="12.75" customHeight="1">
      <c r="A434" s="3"/>
      <c r="B434" s="14"/>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row>
    <row r="435" ht="12.75" customHeight="1">
      <c r="A435" s="3"/>
      <c r="B435" s="14"/>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row>
    <row r="436" ht="12.75" customHeight="1">
      <c r="A436" s="3"/>
      <c r="B436" s="14"/>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row>
    <row r="437" ht="12.75" customHeight="1">
      <c r="A437" s="3"/>
      <c r="B437" s="14"/>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row>
    <row r="438" ht="12.75" customHeight="1">
      <c r="A438" s="3"/>
      <c r="B438" s="14"/>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row>
    <row r="439" ht="12.75" customHeight="1">
      <c r="A439" s="3"/>
      <c r="B439" s="14"/>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row>
    <row r="440" ht="12.75" customHeight="1">
      <c r="A440" s="3"/>
      <c r="B440" s="14"/>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row>
    <row r="441" ht="12.75" customHeight="1">
      <c r="A441" s="3"/>
      <c r="B441" s="14"/>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row>
    <row r="442" ht="12.75" customHeight="1">
      <c r="A442" s="3"/>
      <c r="B442" s="14"/>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row>
    <row r="443" ht="12.75" customHeight="1">
      <c r="A443" s="3"/>
      <c r="B443" s="14"/>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row>
    <row r="444" ht="12.75" customHeight="1">
      <c r="A444" s="3"/>
      <c r="B444" s="14"/>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row>
    <row r="445" ht="12.75" customHeight="1">
      <c r="A445" s="3"/>
      <c r="B445" s="14"/>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row>
    <row r="446" ht="12.75" customHeight="1">
      <c r="A446" s="3"/>
      <c r="B446" s="14"/>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row>
    <row r="447" ht="12.75" customHeight="1">
      <c r="A447" s="3"/>
      <c r="B447" s="14"/>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row>
    <row r="448" ht="12.75" customHeight="1">
      <c r="A448" s="3"/>
      <c r="B448" s="14"/>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row>
    <row r="449" ht="12.75" customHeight="1">
      <c r="A449" s="3"/>
      <c r="B449" s="14"/>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row>
    <row r="450" ht="12.75" customHeight="1">
      <c r="A450" s="3"/>
      <c r="B450" s="14"/>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row>
    <row r="451" ht="12.75" customHeight="1">
      <c r="A451" s="3"/>
      <c r="B451" s="14"/>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row>
    <row r="452" ht="12.75" customHeight="1">
      <c r="A452" s="3"/>
      <c r="B452" s="14"/>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row>
    <row r="453" ht="12.75" customHeight="1">
      <c r="A453" s="3"/>
      <c r="B453" s="14"/>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row>
    <row r="454" ht="12.75" customHeight="1">
      <c r="A454" s="3"/>
      <c r="B454" s="14"/>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row>
    <row r="455" ht="12.75" customHeight="1">
      <c r="A455" s="3"/>
      <c r="B455" s="14"/>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row>
    <row r="456" ht="12.75" customHeight="1">
      <c r="A456" s="3"/>
      <c r="B456" s="14"/>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row>
    <row r="457" ht="12.75" customHeight="1">
      <c r="A457" s="3"/>
      <c r="B457" s="14"/>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row>
    <row r="458" ht="12.75" customHeight="1">
      <c r="A458" s="3"/>
      <c r="B458" s="14"/>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row>
    <row r="459" ht="12.75" customHeight="1">
      <c r="A459" s="3"/>
      <c r="B459" s="14"/>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row>
    <row r="460" ht="12.75" customHeight="1">
      <c r="A460" s="3"/>
      <c r="B460" s="14"/>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row>
    <row r="461" ht="12.75" customHeight="1">
      <c r="A461" s="3"/>
      <c r="B461" s="14"/>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row>
    <row r="462" ht="12.75" customHeight="1">
      <c r="A462" s="3"/>
      <c r="B462" s="14"/>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row>
    <row r="463" ht="12.75" customHeight="1">
      <c r="A463" s="3"/>
      <c r="B463" s="14"/>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row>
    <row r="464" ht="12.75" customHeight="1">
      <c r="A464" s="3"/>
      <c r="B464" s="14"/>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row>
    <row r="465" ht="12.75" customHeight="1">
      <c r="A465" s="3"/>
      <c r="B465" s="14"/>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row>
    <row r="466" ht="12.75" customHeight="1">
      <c r="A466" s="3"/>
      <c r="B466" s="14"/>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row>
    <row r="467" ht="12.75" customHeight="1">
      <c r="A467" s="3"/>
      <c r="B467" s="14"/>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row>
    <row r="468" ht="12.75" customHeight="1">
      <c r="A468" s="3"/>
      <c r="B468" s="14"/>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row>
    <row r="469" ht="12.75" customHeight="1">
      <c r="A469" s="3"/>
      <c r="B469" s="14"/>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row>
    <row r="470" ht="12.75" customHeight="1">
      <c r="A470" s="3"/>
      <c r="B470" s="14"/>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row>
    <row r="471" ht="12.75" customHeight="1">
      <c r="A471" s="3"/>
      <c r="B471" s="14"/>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row>
    <row r="472" ht="12.75" customHeight="1">
      <c r="A472" s="3"/>
      <c r="B472" s="14"/>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row>
    <row r="473" ht="12.75" customHeight="1">
      <c r="A473" s="3"/>
      <c r="B473" s="14"/>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row>
    <row r="474" ht="12.75" customHeight="1">
      <c r="A474" s="3"/>
      <c r="B474" s="14"/>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row>
    <row r="475" ht="12.75" customHeight="1">
      <c r="A475" s="3"/>
      <c r="B475" s="14"/>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row>
    <row r="476" ht="12.75" customHeight="1">
      <c r="A476" s="3"/>
      <c r="B476" s="14"/>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row>
    <row r="477" ht="12.75" customHeight="1">
      <c r="A477" s="3"/>
      <c r="B477" s="14"/>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row>
    <row r="478" ht="12.75" customHeight="1">
      <c r="A478" s="3"/>
      <c r="B478" s="14"/>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row>
    <row r="479" ht="12.75" customHeight="1">
      <c r="A479" s="3"/>
      <c r="B479" s="14"/>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row>
    <row r="480" ht="12.75" customHeight="1">
      <c r="A480" s="3"/>
      <c r="B480" s="14"/>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row>
    <row r="481" ht="12.75" customHeight="1">
      <c r="A481" s="3"/>
      <c r="B481" s="14"/>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row>
    <row r="482" ht="12.75" customHeight="1">
      <c r="A482" s="3"/>
      <c r="B482" s="14"/>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row>
    <row r="483" ht="12.75" customHeight="1">
      <c r="A483" s="3"/>
      <c r="B483" s="14"/>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row>
    <row r="484" ht="12.75" customHeight="1">
      <c r="A484" s="3"/>
      <c r="B484" s="14"/>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row>
    <row r="485" ht="12.75" customHeight="1">
      <c r="A485" s="3"/>
      <c r="B485" s="14"/>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row>
    <row r="486" ht="12.75" customHeight="1">
      <c r="A486" s="3"/>
      <c r="B486" s="14"/>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row>
    <row r="487" ht="12.75" customHeight="1">
      <c r="A487" s="3"/>
      <c r="B487" s="14"/>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row>
    <row r="488" ht="12.75" customHeight="1">
      <c r="A488" s="3"/>
      <c r="B488" s="14"/>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row>
    <row r="489" ht="12.75" customHeight="1">
      <c r="A489" s="3"/>
      <c r="B489" s="14"/>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row>
    <row r="490" ht="12.75" customHeight="1">
      <c r="A490" s="3"/>
      <c r="B490" s="14"/>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row>
    <row r="491" ht="12.75" customHeight="1">
      <c r="A491" s="3"/>
      <c r="B491" s="14"/>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row>
    <row r="492" ht="12.75" customHeight="1">
      <c r="A492" s="3"/>
      <c r="B492" s="14"/>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row>
    <row r="493" ht="12.75" customHeight="1">
      <c r="A493" s="3"/>
      <c r="B493" s="14"/>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row>
    <row r="494" ht="12.75" customHeight="1">
      <c r="A494" s="3"/>
      <c r="B494" s="14"/>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row>
    <row r="495" ht="12.75" customHeight="1">
      <c r="A495" s="3"/>
      <c r="B495" s="14"/>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row>
    <row r="496" ht="12.75" customHeight="1">
      <c r="A496" s="3"/>
      <c r="B496" s="14"/>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row>
    <row r="497" ht="12.75" customHeight="1">
      <c r="A497" s="3"/>
      <c r="B497" s="14"/>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row>
    <row r="498" ht="12.75" customHeight="1">
      <c r="A498" s="3"/>
      <c r="B498" s="14"/>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row>
    <row r="499" ht="12.75" customHeight="1">
      <c r="A499" s="3"/>
      <c r="B499" s="14"/>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row>
    <row r="500" ht="12.75" customHeight="1">
      <c r="A500" s="3"/>
      <c r="B500" s="14"/>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row>
    <row r="501" ht="12.75" customHeight="1">
      <c r="A501" s="3"/>
      <c r="B501" s="14"/>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row>
    <row r="502" ht="12.75" customHeight="1">
      <c r="A502" s="3"/>
      <c r="B502" s="14"/>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row>
    <row r="503" ht="12.75" customHeight="1">
      <c r="A503" s="3"/>
      <c r="B503" s="14"/>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row>
    <row r="504" ht="12.75" customHeight="1">
      <c r="A504" s="3"/>
      <c r="B504" s="14"/>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row>
    <row r="505" ht="12.75" customHeight="1">
      <c r="A505" s="3"/>
      <c r="B505" s="14"/>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row>
    <row r="506" ht="12.75" customHeight="1">
      <c r="A506" s="3"/>
      <c r="B506" s="14"/>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row>
    <row r="507" ht="12.75" customHeight="1">
      <c r="A507" s="3"/>
      <c r="B507" s="14"/>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row>
    <row r="508" ht="12.75" customHeight="1">
      <c r="A508" s="3"/>
      <c r="B508" s="14"/>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row>
    <row r="509" ht="12.75" customHeight="1">
      <c r="A509" s="3"/>
      <c r="B509" s="14"/>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row>
    <row r="510" ht="12.75" customHeight="1">
      <c r="A510" s="3"/>
      <c r="B510" s="14"/>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row>
    <row r="511" ht="12.75" customHeight="1">
      <c r="A511" s="3"/>
      <c r="B511" s="14"/>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row>
    <row r="512" ht="12.75" customHeight="1">
      <c r="A512" s="3"/>
      <c r="B512" s="14"/>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row>
    <row r="513" ht="12.75" customHeight="1">
      <c r="A513" s="3"/>
      <c r="B513" s="14"/>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row>
    <row r="514" ht="12.75" customHeight="1">
      <c r="A514" s="3"/>
      <c r="B514" s="14"/>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row>
    <row r="515" ht="12.75" customHeight="1">
      <c r="A515" s="3"/>
      <c r="B515" s="14"/>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row>
    <row r="516" ht="12.75" customHeight="1">
      <c r="A516" s="3"/>
      <c r="B516" s="14"/>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row>
    <row r="517" ht="12.75" customHeight="1">
      <c r="A517" s="3"/>
      <c r="B517" s="14"/>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row>
    <row r="518" ht="12.75" customHeight="1">
      <c r="A518" s="3"/>
      <c r="B518" s="14"/>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row>
    <row r="519" ht="12.75" customHeight="1">
      <c r="A519" s="3"/>
      <c r="B519" s="14"/>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row>
    <row r="520" ht="12.75" customHeight="1">
      <c r="A520" s="3"/>
      <c r="B520" s="14"/>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row>
    <row r="521" ht="12.75" customHeight="1">
      <c r="A521" s="3"/>
      <c r="B521" s="14"/>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row>
    <row r="522" ht="12.75" customHeight="1">
      <c r="A522" s="3"/>
      <c r="B522" s="14"/>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row>
    <row r="523" ht="12.75" customHeight="1">
      <c r="A523" s="3"/>
      <c r="B523" s="14"/>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row>
    <row r="524" ht="12.75" customHeight="1">
      <c r="A524" s="3"/>
      <c r="B524" s="14"/>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row>
    <row r="525" ht="12.75" customHeight="1">
      <c r="A525" s="3"/>
      <c r="B525" s="14"/>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row>
    <row r="526" ht="12.75" customHeight="1">
      <c r="A526" s="3"/>
      <c r="B526" s="14"/>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row>
    <row r="527" ht="12.75" customHeight="1">
      <c r="A527" s="3"/>
      <c r="B527" s="14"/>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row>
    <row r="528" ht="12.75" customHeight="1">
      <c r="A528" s="3"/>
      <c r="B528" s="14"/>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row>
    <row r="529" ht="12.75" customHeight="1">
      <c r="A529" s="3"/>
      <c r="B529" s="14"/>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row>
    <row r="530" ht="12.75" customHeight="1">
      <c r="A530" s="3"/>
      <c r="B530" s="14"/>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row>
    <row r="531" ht="12.75" customHeight="1">
      <c r="A531" s="3"/>
      <c r="B531" s="14"/>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row>
    <row r="532" ht="12.75" customHeight="1">
      <c r="A532" s="3"/>
      <c r="B532" s="14"/>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row>
    <row r="533" ht="12.75" customHeight="1">
      <c r="A533" s="3"/>
      <c r="B533" s="14"/>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row>
    <row r="534" ht="12.75" customHeight="1">
      <c r="A534" s="3"/>
      <c r="B534" s="14"/>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row>
    <row r="535" ht="12.75" customHeight="1">
      <c r="A535" s="3"/>
      <c r="B535" s="14"/>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row>
    <row r="536" ht="12.75" customHeight="1">
      <c r="A536" s="3"/>
      <c r="B536" s="14"/>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row>
    <row r="537" ht="12.75" customHeight="1">
      <c r="A537" s="3"/>
      <c r="B537" s="14"/>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row>
    <row r="538" ht="12.75" customHeight="1">
      <c r="A538" s="3"/>
      <c r="B538" s="14"/>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row>
    <row r="539" ht="12.75" customHeight="1">
      <c r="A539" s="3"/>
      <c r="B539" s="14"/>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row>
    <row r="540" ht="12.75" customHeight="1">
      <c r="A540" s="3"/>
      <c r="B540" s="14"/>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row>
    <row r="541" ht="12.75" customHeight="1">
      <c r="A541" s="3"/>
      <c r="B541" s="14"/>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row>
    <row r="542" ht="12.75" customHeight="1">
      <c r="A542" s="3"/>
      <c r="B542" s="14"/>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row>
    <row r="543" ht="12.75" customHeight="1">
      <c r="A543" s="3"/>
      <c r="B543" s="14"/>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row>
    <row r="544" ht="12.75" customHeight="1">
      <c r="A544" s="3"/>
      <c r="B544" s="14"/>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row>
    <row r="545" ht="12.75" customHeight="1">
      <c r="A545" s="3"/>
      <c r="B545" s="14"/>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row>
    <row r="546" ht="12.75" customHeight="1">
      <c r="A546" s="3"/>
      <c r="B546" s="14"/>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row>
    <row r="547" ht="12.75" customHeight="1">
      <c r="A547" s="3"/>
      <c r="B547" s="14"/>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row>
    <row r="548" ht="12.75" customHeight="1">
      <c r="A548" s="3"/>
      <c r="B548" s="14"/>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row>
    <row r="549" ht="12.75" customHeight="1">
      <c r="A549" s="3"/>
      <c r="B549" s="14"/>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row>
    <row r="550" ht="12.75" customHeight="1">
      <c r="A550" s="3"/>
      <c r="B550" s="14"/>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row>
    <row r="551" ht="12.75" customHeight="1">
      <c r="A551" s="3"/>
      <c r="B551" s="14"/>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row>
    <row r="552" ht="12.75" customHeight="1">
      <c r="A552" s="3"/>
      <c r="B552" s="14"/>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row>
    <row r="553" ht="12.75" customHeight="1">
      <c r="A553" s="3"/>
      <c r="B553" s="14"/>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row>
    <row r="554" ht="12.75" customHeight="1">
      <c r="A554" s="3"/>
      <c r="B554" s="14"/>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row>
    <row r="555" ht="12.75" customHeight="1">
      <c r="A555" s="3"/>
      <c r="B555" s="14"/>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row>
    <row r="556" ht="12.75" customHeight="1">
      <c r="A556" s="3"/>
      <c r="B556" s="14"/>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row>
    <row r="557" ht="12.75" customHeight="1">
      <c r="A557" s="3"/>
      <c r="B557" s="14"/>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row>
    <row r="558" ht="12.75" customHeight="1">
      <c r="A558" s="3"/>
      <c r="B558" s="14"/>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row>
    <row r="559" ht="12.75" customHeight="1">
      <c r="A559" s="3"/>
      <c r="B559" s="14"/>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row>
    <row r="560" ht="12.75" customHeight="1">
      <c r="A560" s="3"/>
      <c r="B560" s="14"/>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row>
    <row r="561" ht="12.75" customHeight="1">
      <c r="A561" s="3"/>
      <c r="B561" s="14"/>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row>
    <row r="562" ht="12.75" customHeight="1">
      <c r="A562" s="3"/>
      <c r="B562" s="14"/>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row>
    <row r="563" ht="12.75" customHeight="1">
      <c r="A563" s="3"/>
      <c r="B563" s="14"/>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row>
    <row r="564" ht="12.75" customHeight="1">
      <c r="A564" s="3"/>
      <c r="B564" s="14"/>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row>
    <row r="565" ht="12.75" customHeight="1">
      <c r="A565" s="3"/>
      <c r="B565" s="14"/>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row>
    <row r="566" ht="12.75" customHeight="1">
      <c r="A566" s="3"/>
      <c r="B566" s="14"/>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row>
    <row r="567" ht="12.75" customHeight="1">
      <c r="A567" s="3"/>
      <c r="B567" s="14"/>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row>
    <row r="568" ht="12.75" customHeight="1">
      <c r="A568" s="3"/>
      <c r="B568" s="14"/>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row>
    <row r="569" ht="12.75" customHeight="1">
      <c r="A569" s="3"/>
      <c r="B569" s="14"/>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row>
    <row r="570" ht="12.75" customHeight="1">
      <c r="A570" s="3"/>
      <c r="B570" s="14"/>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row>
    <row r="571" ht="12.75" customHeight="1">
      <c r="A571" s="3"/>
      <c r="B571" s="14"/>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row>
    <row r="572" ht="12.75" customHeight="1">
      <c r="A572" s="3"/>
      <c r="B572" s="14"/>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row>
    <row r="573" ht="12.75" customHeight="1">
      <c r="A573" s="3"/>
      <c r="B573" s="14"/>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row>
    <row r="574" ht="12.75" customHeight="1">
      <c r="A574" s="3"/>
      <c r="B574" s="14"/>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row>
    <row r="575" ht="12.75" customHeight="1">
      <c r="A575" s="3"/>
      <c r="B575" s="14"/>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row>
    <row r="576" ht="12.75" customHeight="1">
      <c r="A576" s="3"/>
      <c r="B576" s="14"/>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row>
    <row r="577" ht="12.75" customHeight="1">
      <c r="A577" s="3"/>
      <c r="B577" s="14"/>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row>
    <row r="578" ht="12.75" customHeight="1">
      <c r="A578" s="3"/>
      <c r="B578" s="14"/>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row>
    <row r="579" ht="12.75" customHeight="1">
      <c r="A579" s="3"/>
      <c r="B579" s="14"/>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row>
    <row r="580" ht="12.75" customHeight="1">
      <c r="A580" s="3"/>
      <c r="B580" s="14"/>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row>
    <row r="581" ht="12.75" customHeight="1">
      <c r="A581" s="3"/>
      <c r="B581" s="14"/>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row>
    <row r="582" ht="12.75" customHeight="1">
      <c r="A582" s="3"/>
      <c r="B582" s="14"/>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row>
    <row r="583" ht="12.75" customHeight="1">
      <c r="A583" s="3"/>
      <c r="B583" s="14"/>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row>
    <row r="584" ht="12.75" customHeight="1">
      <c r="A584" s="3"/>
      <c r="B584" s="14"/>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row>
    <row r="585" ht="12.75" customHeight="1">
      <c r="A585" s="3"/>
      <c r="B585" s="14"/>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row>
    <row r="586" ht="12.75" customHeight="1">
      <c r="A586" s="3"/>
      <c r="B586" s="14"/>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row>
    <row r="587" ht="12.75" customHeight="1">
      <c r="A587" s="3"/>
      <c r="B587" s="14"/>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row>
    <row r="588" ht="12.75" customHeight="1">
      <c r="A588" s="3"/>
      <c r="B588" s="14"/>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row>
    <row r="589" ht="12.75" customHeight="1">
      <c r="A589" s="3"/>
      <c r="B589" s="14"/>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row>
    <row r="590" ht="12.75" customHeight="1">
      <c r="A590" s="3"/>
      <c r="B590" s="14"/>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row>
    <row r="591" ht="12.75" customHeight="1">
      <c r="A591" s="3"/>
      <c r="B591" s="14"/>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row>
    <row r="592" ht="12.75" customHeight="1">
      <c r="A592" s="3"/>
      <c r="B592" s="14"/>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row>
    <row r="593" ht="12.75" customHeight="1">
      <c r="A593" s="3"/>
      <c r="B593" s="14"/>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row>
    <row r="594" ht="12.75" customHeight="1">
      <c r="A594" s="3"/>
      <c r="B594" s="14"/>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row>
    <row r="595" ht="12.75" customHeight="1">
      <c r="A595" s="3"/>
      <c r="B595" s="14"/>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row>
    <row r="596" ht="12.75" customHeight="1">
      <c r="A596" s="3"/>
      <c r="B596" s="14"/>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row>
    <row r="597" ht="12.75" customHeight="1">
      <c r="A597" s="3"/>
      <c r="B597" s="14"/>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row>
    <row r="598" ht="12.75" customHeight="1">
      <c r="A598" s="3"/>
      <c r="B598" s="14"/>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row>
    <row r="599" ht="12.75" customHeight="1">
      <c r="A599" s="3"/>
      <c r="B599" s="14"/>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row>
    <row r="600" ht="12.75" customHeight="1">
      <c r="A600" s="3"/>
      <c r="B600" s="14"/>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row>
    <row r="601" ht="12.75" customHeight="1">
      <c r="A601" s="3"/>
      <c r="B601" s="14"/>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row>
    <row r="602" ht="12.75" customHeight="1">
      <c r="A602" s="3"/>
      <c r="B602" s="14"/>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row>
    <row r="603" ht="12.75" customHeight="1">
      <c r="A603" s="3"/>
      <c r="B603" s="14"/>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row>
    <row r="604" ht="12.75" customHeight="1">
      <c r="A604" s="3"/>
      <c r="B604" s="14"/>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row>
    <row r="605" ht="12.75" customHeight="1">
      <c r="A605" s="3"/>
      <c r="B605" s="14"/>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row>
    <row r="606" ht="12.75" customHeight="1">
      <c r="A606" s="3"/>
      <c r="B606" s="14"/>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row>
    <row r="607" ht="12.75" customHeight="1">
      <c r="A607" s="3"/>
      <c r="B607" s="14"/>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row>
    <row r="608" ht="12.75" customHeight="1">
      <c r="A608" s="3"/>
      <c r="B608" s="14"/>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row>
    <row r="609" ht="12.75" customHeight="1">
      <c r="A609" s="3"/>
      <c r="B609" s="14"/>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row>
    <row r="610" ht="12.75" customHeight="1">
      <c r="A610" s="3"/>
      <c r="B610" s="14"/>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row>
    <row r="611" ht="12.75" customHeight="1">
      <c r="A611" s="3"/>
      <c r="B611" s="14"/>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row>
    <row r="612" ht="12.75" customHeight="1">
      <c r="A612" s="3"/>
      <c r="B612" s="14"/>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row>
    <row r="613" ht="12.75" customHeight="1">
      <c r="A613" s="3"/>
      <c r="B613" s="14"/>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row>
    <row r="614" ht="12.75" customHeight="1">
      <c r="A614" s="3"/>
      <c r="B614" s="14"/>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row>
    <row r="615" ht="12.75" customHeight="1">
      <c r="A615" s="3"/>
      <c r="B615" s="14"/>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row>
    <row r="616" ht="12.75" customHeight="1">
      <c r="A616" s="3"/>
      <c r="B616" s="14"/>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row>
    <row r="617" ht="12.75" customHeight="1">
      <c r="A617" s="3"/>
      <c r="B617" s="14"/>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row>
    <row r="618" ht="12.75" customHeight="1">
      <c r="A618" s="3"/>
      <c r="B618" s="14"/>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row>
    <row r="619" ht="12.75" customHeight="1">
      <c r="A619" s="3"/>
      <c r="B619" s="14"/>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row>
    <row r="620" ht="12.75" customHeight="1">
      <c r="A620" s="3"/>
      <c r="B620" s="14"/>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row>
    <row r="621" ht="12.75" customHeight="1">
      <c r="A621" s="3"/>
      <c r="B621" s="14"/>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row>
    <row r="622" ht="12.75" customHeight="1">
      <c r="A622" s="3"/>
      <c r="B622" s="14"/>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row>
    <row r="623" ht="12.75" customHeight="1">
      <c r="A623" s="3"/>
      <c r="B623" s="14"/>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row>
    <row r="624" ht="12.75" customHeight="1">
      <c r="A624" s="3"/>
      <c r="B624" s="14"/>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row>
    <row r="625" ht="12.75" customHeight="1">
      <c r="A625" s="3"/>
      <c r="B625" s="14"/>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row>
    <row r="626" ht="12.75" customHeight="1">
      <c r="A626" s="3"/>
      <c r="B626" s="14"/>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row>
    <row r="627" ht="12.75" customHeight="1">
      <c r="A627" s="3"/>
      <c r="B627" s="14"/>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row>
    <row r="628" ht="12.75" customHeight="1">
      <c r="A628" s="3"/>
      <c r="B628" s="14"/>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row>
    <row r="629" ht="12.75" customHeight="1">
      <c r="A629" s="3"/>
      <c r="B629" s="14"/>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row>
    <row r="630" ht="12.75" customHeight="1">
      <c r="A630" s="3"/>
      <c r="B630" s="14"/>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row>
    <row r="631" ht="12.75" customHeight="1">
      <c r="A631" s="3"/>
      <c r="B631" s="14"/>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row>
    <row r="632" ht="12.75" customHeight="1">
      <c r="A632" s="3"/>
      <c r="B632" s="14"/>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row>
    <row r="633" ht="12.75" customHeight="1">
      <c r="A633" s="3"/>
      <c r="B633" s="14"/>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row>
    <row r="634" ht="12.75" customHeight="1">
      <c r="A634" s="3"/>
      <c r="B634" s="14"/>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row>
    <row r="635" ht="12.75" customHeight="1">
      <c r="A635" s="3"/>
      <c r="B635" s="14"/>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row>
    <row r="636" ht="12.75" customHeight="1">
      <c r="A636" s="3"/>
      <c r="B636" s="14"/>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row>
    <row r="637" ht="12.75" customHeight="1">
      <c r="A637" s="3"/>
      <c r="B637" s="14"/>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row>
    <row r="638" ht="12.75" customHeight="1">
      <c r="A638" s="3"/>
      <c r="B638" s="14"/>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row>
    <row r="639" ht="12.75" customHeight="1">
      <c r="A639" s="3"/>
      <c r="B639" s="14"/>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row>
    <row r="640" ht="12.75" customHeight="1">
      <c r="A640" s="3"/>
      <c r="B640" s="14"/>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row>
    <row r="641" ht="12.75" customHeight="1">
      <c r="A641" s="3"/>
      <c r="B641" s="14"/>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row>
    <row r="642" ht="12.75" customHeight="1">
      <c r="A642" s="3"/>
      <c r="B642" s="14"/>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row>
    <row r="643" ht="12.75" customHeight="1">
      <c r="A643" s="3"/>
      <c r="B643" s="14"/>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row>
    <row r="644" ht="12.75" customHeight="1">
      <c r="A644" s="3"/>
      <c r="B644" s="14"/>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row>
    <row r="645" ht="12.75" customHeight="1">
      <c r="A645" s="3"/>
      <c r="B645" s="14"/>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row>
    <row r="646" ht="12.75" customHeight="1">
      <c r="A646" s="3"/>
      <c r="B646" s="14"/>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row>
    <row r="647" ht="12.75" customHeight="1">
      <c r="A647" s="3"/>
      <c r="B647" s="14"/>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row>
    <row r="648" ht="12.75" customHeight="1">
      <c r="A648" s="3"/>
      <c r="B648" s="14"/>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row>
    <row r="649" ht="12.75" customHeight="1">
      <c r="A649" s="3"/>
      <c r="B649" s="14"/>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row>
    <row r="650" ht="12.75" customHeight="1">
      <c r="A650" s="3"/>
      <c r="B650" s="14"/>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row>
    <row r="651" ht="12.75" customHeight="1">
      <c r="A651" s="3"/>
      <c r="B651" s="14"/>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row>
    <row r="652" ht="12.75" customHeight="1">
      <c r="A652" s="3"/>
      <c r="B652" s="14"/>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row>
    <row r="653" ht="12.75" customHeight="1">
      <c r="A653" s="3"/>
      <c r="B653" s="14"/>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row>
    <row r="654" ht="12.75" customHeight="1">
      <c r="A654" s="3"/>
      <c r="B654" s="14"/>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row>
    <row r="655" ht="12.75" customHeight="1">
      <c r="A655" s="3"/>
      <c r="B655" s="14"/>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row>
    <row r="656" ht="12.75" customHeight="1">
      <c r="A656" s="3"/>
      <c r="B656" s="14"/>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row>
    <row r="657" ht="12.75" customHeight="1">
      <c r="A657" s="3"/>
      <c r="B657" s="14"/>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row>
    <row r="658" ht="12.75" customHeight="1">
      <c r="A658" s="3"/>
      <c r="B658" s="14"/>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row>
    <row r="659" ht="12.75" customHeight="1">
      <c r="A659" s="3"/>
      <c r="B659" s="14"/>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row>
    <row r="660" ht="12.75" customHeight="1">
      <c r="A660" s="3"/>
      <c r="B660" s="14"/>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row>
    <row r="661" ht="12.75" customHeight="1">
      <c r="A661" s="3"/>
      <c r="B661" s="14"/>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row>
    <row r="662" ht="12.75" customHeight="1">
      <c r="A662" s="3"/>
      <c r="B662" s="14"/>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row>
    <row r="663" ht="12.75" customHeight="1">
      <c r="A663" s="3"/>
      <c r="B663" s="14"/>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row>
    <row r="664" ht="12.75" customHeight="1">
      <c r="A664" s="3"/>
      <c r="B664" s="14"/>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row>
    <row r="665" ht="12.75" customHeight="1">
      <c r="A665" s="3"/>
      <c r="B665" s="14"/>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row>
    <row r="666" ht="12.75" customHeight="1">
      <c r="A666" s="3"/>
      <c r="B666" s="14"/>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row>
    <row r="667" ht="12.75" customHeight="1">
      <c r="A667" s="3"/>
      <c r="B667" s="14"/>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row>
    <row r="668" ht="12.75" customHeight="1">
      <c r="A668" s="3"/>
      <c r="B668" s="14"/>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row>
    <row r="669" ht="12.75" customHeight="1">
      <c r="A669" s="3"/>
      <c r="B669" s="14"/>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row>
    <row r="670" ht="12.75" customHeight="1">
      <c r="A670" s="3"/>
      <c r="B670" s="14"/>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row>
    <row r="671" ht="12.75" customHeight="1">
      <c r="A671" s="3"/>
      <c r="B671" s="14"/>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row>
    <row r="672" ht="12.75" customHeight="1">
      <c r="A672" s="3"/>
      <c r="B672" s="14"/>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row>
    <row r="673" ht="12.75" customHeight="1">
      <c r="A673" s="3"/>
      <c r="B673" s="14"/>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row>
    <row r="674" ht="12.75" customHeight="1">
      <c r="A674" s="3"/>
      <c r="B674" s="14"/>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row>
    <row r="675" ht="12.75" customHeight="1">
      <c r="A675" s="3"/>
      <c r="B675" s="14"/>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row>
    <row r="676" ht="12.75" customHeight="1">
      <c r="A676" s="3"/>
      <c r="B676" s="14"/>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row>
    <row r="677" ht="12.75" customHeight="1">
      <c r="A677" s="3"/>
      <c r="B677" s="14"/>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row>
    <row r="678" ht="12.75" customHeight="1">
      <c r="A678" s="3"/>
      <c r="B678" s="14"/>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row>
    <row r="679" ht="12.75" customHeight="1">
      <c r="A679" s="3"/>
      <c r="B679" s="14"/>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row>
    <row r="680" ht="12.75" customHeight="1">
      <c r="A680" s="3"/>
      <c r="B680" s="14"/>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row>
    <row r="681" ht="12.75" customHeight="1">
      <c r="A681" s="3"/>
      <c r="B681" s="14"/>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row>
    <row r="682" ht="12.75" customHeight="1">
      <c r="A682" s="3"/>
      <c r="B682" s="14"/>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row>
    <row r="683" ht="12.75" customHeight="1">
      <c r="A683" s="3"/>
      <c r="B683" s="14"/>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row>
    <row r="684" ht="12.75" customHeight="1">
      <c r="A684" s="3"/>
      <c r="B684" s="14"/>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row>
    <row r="685" ht="12.75" customHeight="1">
      <c r="A685" s="3"/>
      <c r="B685" s="14"/>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row>
    <row r="686" ht="12.75" customHeight="1">
      <c r="A686" s="3"/>
      <c r="B686" s="14"/>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row>
    <row r="687" ht="12.75" customHeight="1">
      <c r="A687" s="3"/>
      <c r="B687" s="14"/>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row>
    <row r="688" ht="12.75" customHeight="1">
      <c r="A688" s="3"/>
      <c r="B688" s="14"/>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row>
    <row r="689" ht="12.75" customHeight="1">
      <c r="A689" s="3"/>
      <c r="B689" s="14"/>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row>
    <row r="690" ht="12.75" customHeight="1">
      <c r="A690" s="3"/>
      <c r="B690" s="14"/>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row>
    <row r="691" ht="12.75" customHeight="1">
      <c r="A691" s="3"/>
      <c r="B691" s="14"/>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row>
    <row r="692" ht="12.75" customHeight="1">
      <c r="A692" s="3"/>
      <c r="B692" s="14"/>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row>
    <row r="693" ht="12.75" customHeight="1">
      <c r="A693" s="3"/>
      <c r="B693" s="14"/>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row>
    <row r="694" ht="12.75" customHeight="1">
      <c r="A694" s="3"/>
      <c r="B694" s="14"/>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row>
    <row r="695" ht="12.75" customHeight="1">
      <c r="A695" s="3"/>
      <c r="B695" s="14"/>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row>
    <row r="696" ht="12.75" customHeight="1">
      <c r="A696" s="3"/>
      <c r="B696" s="14"/>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row>
    <row r="697" ht="12.75" customHeight="1">
      <c r="A697" s="3"/>
      <c r="B697" s="14"/>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row>
    <row r="698" ht="12.75" customHeight="1">
      <c r="A698" s="3"/>
      <c r="B698" s="14"/>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row>
    <row r="699" ht="12.75" customHeight="1">
      <c r="A699" s="3"/>
      <c r="B699" s="14"/>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row>
    <row r="700" ht="12.75" customHeight="1">
      <c r="A700" s="3"/>
      <c r="B700" s="14"/>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row>
    <row r="701" ht="12.75" customHeight="1">
      <c r="A701" s="3"/>
      <c r="B701" s="14"/>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row>
    <row r="702" ht="12.75" customHeight="1">
      <c r="A702" s="3"/>
      <c r="B702" s="14"/>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row>
    <row r="703" ht="12.75" customHeight="1">
      <c r="A703" s="3"/>
      <c r="B703" s="14"/>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row>
    <row r="704" ht="12.75" customHeight="1">
      <c r="A704" s="3"/>
      <c r="B704" s="14"/>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row>
    <row r="705" ht="12.75" customHeight="1">
      <c r="A705" s="3"/>
      <c r="B705" s="14"/>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row>
    <row r="706" ht="12.75" customHeight="1">
      <c r="A706" s="3"/>
      <c r="B706" s="14"/>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row>
    <row r="707" ht="12.75" customHeight="1">
      <c r="A707" s="3"/>
      <c r="B707" s="14"/>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row>
    <row r="708" ht="12.75" customHeight="1">
      <c r="A708" s="3"/>
      <c r="B708" s="14"/>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row>
    <row r="709" ht="12.75" customHeight="1">
      <c r="A709" s="3"/>
      <c r="B709" s="14"/>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row>
    <row r="710" ht="12.75" customHeight="1">
      <c r="A710" s="3"/>
      <c r="B710" s="14"/>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row>
    <row r="711" ht="12.75" customHeight="1">
      <c r="A711" s="3"/>
      <c r="B711" s="14"/>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row>
    <row r="712" ht="12.75" customHeight="1">
      <c r="A712" s="3"/>
      <c r="B712" s="14"/>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row>
    <row r="713" ht="12.75" customHeight="1">
      <c r="A713" s="3"/>
      <c r="B713" s="14"/>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row>
    <row r="714" ht="12.75" customHeight="1">
      <c r="A714" s="3"/>
      <c r="B714" s="14"/>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row>
    <row r="715" ht="12.75" customHeight="1">
      <c r="A715" s="3"/>
      <c r="B715" s="14"/>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row>
    <row r="716" ht="12.75" customHeight="1">
      <c r="A716" s="3"/>
      <c r="B716" s="14"/>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row>
    <row r="717" ht="12.75" customHeight="1">
      <c r="A717" s="3"/>
      <c r="B717" s="14"/>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row>
    <row r="718" ht="12.75" customHeight="1">
      <c r="A718" s="3"/>
      <c r="B718" s="14"/>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row>
    <row r="719" ht="12.75" customHeight="1">
      <c r="A719" s="3"/>
      <c r="B719" s="14"/>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row>
    <row r="720" ht="12.75" customHeight="1">
      <c r="A720" s="3"/>
      <c r="B720" s="14"/>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row>
    <row r="721" ht="12.75" customHeight="1">
      <c r="A721" s="3"/>
      <c r="B721" s="14"/>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row>
    <row r="722" ht="12.75" customHeight="1">
      <c r="A722" s="3"/>
      <c r="B722" s="14"/>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row>
    <row r="723" ht="12.75" customHeight="1">
      <c r="A723" s="3"/>
      <c r="B723" s="14"/>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row>
    <row r="724" ht="12.75" customHeight="1">
      <c r="A724" s="3"/>
      <c r="B724" s="14"/>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row>
    <row r="725" ht="12.75" customHeight="1">
      <c r="A725" s="3"/>
      <c r="B725" s="14"/>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row>
    <row r="726" ht="12.75" customHeight="1">
      <c r="A726" s="3"/>
      <c r="B726" s="14"/>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row>
    <row r="727" ht="12.75" customHeight="1">
      <c r="A727" s="3"/>
      <c r="B727" s="14"/>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row>
    <row r="728" ht="12.75" customHeight="1">
      <c r="A728" s="3"/>
      <c r="B728" s="14"/>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row>
    <row r="729" ht="12.75" customHeight="1">
      <c r="A729" s="3"/>
      <c r="B729" s="14"/>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row>
    <row r="730" ht="12.75" customHeight="1">
      <c r="A730" s="3"/>
      <c r="B730" s="14"/>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row>
    <row r="731" ht="12.75" customHeight="1">
      <c r="A731" s="3"/>
      <c r="B731" s="14"/>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row>
    <row r="732" ht="12.75" customHeight="1">
      <c r="A732" s="3"/>
      <c r="B732" s="14"/>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row>
    <row r="733" ht="12.75" customHeight="1">
      <c r="A733" s="3"/>
      <c r="B733" s="14"/>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row>
    <row r="734" ht="12.75" customHeight="1">
      <c r="A734" s="3"/>
      <c r="B734" s="14"/>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row>
    <row r="735" ht="12.75" customHeight="1">
      <c r="A735" s="3"/>
      <c r="B735" s="14"/>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row>
    <row r="736" ht="12.75" customHeight="1">
      <c r="A736" s="3"/>
      <c r="B736" s="14"/>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row>
    <row r="737" ht="12.75" customHeight="1">
      <c r="A737" s="3"/>
      <c r="B737" s="14"/>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row>
    <row r="738" ht="12.75" customHeight="1">
      <c r="A738" s="3"/>
      <c r="B738" s="14"/>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row>
    <row r="739" ht="12.75" customHeight="1">
      <c r="A739" s="3"/>
      <c r="B739" s="14"/>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row>
    <row r="740" ht="12.75" customHeight="1">
      <c r="A740" s="3"/>
      <c r="B740" s="14"/>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row>
    <row r="741" ht="12.75" customHeight="1">
      <c r="A741" s="3"/>
      <c r="B741" s="14"/>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row>
    <row r="742" ht="12.75" customHeight="1">
      <c r="A742" s="3"/>
      <c r="B742" s="14"/>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row>
    <row r="743" ht="12.75" customHeight="1">
      <c r="A743" s="3"/>
      <c r="B743" s="14"/>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row>
    <row r="744" ht="12.75" customHeight="1">
      <c r="A744" s="3"/>
      <c r="B744" s="14"/>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row>
    <row r="745" ht="12.75" customHeight="1">
      <c r="A745" s="3"/>
      <c r="B745" s="14"/>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row>
    <row r="746" ht="12.75" customHeight="1">
      <c r="A746" s="3"/>
      <c r="B746" s="14"/>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row>
    <row r="747" ht="12.75" customHeight="1">
      <c r="A747" s="3"/>
      <c r="B747" s="14"/>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row>
    <row r="748" ht="12.75" customHeight="1">
      <c r="A748" s="3"/>
      <c r="B748" s="14"/>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row>
    <row r="749" ht="12.75" customHeight="1">
      <c r="A749" s="3"/>
      <c r="B749" s="14"/>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row>
    <row r="750" ht="12.75" customHeight="1">
      <c r="A750" s="3"/>
      <c r="B750" s="14"/>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row>
    <row r="751" ht="12.75" customHeight="1">
      <c r="A751" s="3"/>
      <c r="B751" s="14"/>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row>
    <row r="752" ht="12.75" customHeight="1">
      <c r="A752" s="3"/>
      <c r="B752" s="14"/>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row>
    <row r="753" ht="12.75" customHeight="1">
      <c r="A753" s="3"/>
      <c r="B753" s="14"/>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row>
    <row r="754" ht="12.75" customHeight="1">
      <c r="A754" s="3"/>
      <c r="B754" s="14"/>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row>
    <row r="755" ht="12.75" customHeight="1">
      <c r="A755" s="3"/>
      <c r="B755" s="14"/>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row>
    <row r="756" ht="12.75" customHeight="1">
      <c r="A756" s="3"/>
      <c r="B756" s="14"/>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row>
    <row r="757" ht="12.75" customHeight="1">
      <c r="A757" s="3"/>
      <c r="B757" s="14"/>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row>
    <row r="758" ht="12.75" customHeight="1">
      <c r="A758" s="3"/>
      <c r="B758" s="14"/>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row>
    <row r="759" ht="12.75" customHeight="1">
      <c r="A759" s="3"/>
      <c r="B759" s="14"/>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row>
    <row r="760" ht="12.75" customHeight="1">
      <c r="A760" s="3"/>
      <c r="B760" s="14"/>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row>
    <row r="761" ht="12.75" customHeight="1">
      <c r="A761" s="3"/>
      <c r="B761" s="14"/>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row>
    <row r="762" ht="12.75" customHeight="1">
      <c r="A762" s="3"/>
      <c r="B762" s="14"/>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row>
    <row r="763" ht="12.75" customHeight="1">
      <c r="A763" s="3"/>
      <c r="B763" s="14"/>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row>
    <row r="764" ht="12.75" customHeight="1">
      <c r="A764" s="3"/>
      <c r="B764" s="14"/>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row>
    <row r="765" ht="12.75" customHeight="1">
      <c r="A765" s="3"/>
      <c r="B765" s="14"/>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row>
    <row r="766" ht="12.75" customHeight="1">
      <c r="A766" s="3"/>
      <c r="B766" s="14"/>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row>
    <row r="767" ht="12.75" customHeight="1">
      <c r="A767" s="3"/>
      <c r="B767" s="14"/>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row>
    <row r="768" ht="12.75" customHeight="1">
      <c r="A768" s="3"/>
      <c r="B768" s="14"/>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row>
    <row r="769" ht="12.75" customHeight="1">
      <c r="A769" s="3"/>
      <c r="B769" s="14"/>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row>
    <row r="770" ht="12.75" customHeight="1">
      <c r="A770" s="3"/>
      <c r="B770" s="14"/>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row>
    <row r="771" ht="12.75" customHeight="1">
      <c r="A771" s="3"/>
      <c r="B771" s="14"/>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row>
    <row r="772" ht="12.75" customHeight="1">
      <c r="A772" s="3"/>
      <c r="B772" s="14"/>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row>
    <row r="773" ht="12.75" customHeight="1">
      <c r="A773" s="3"/>
      <c r="B773" s="14"/>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row>
    <row r="774" ht="12.75" customHeight="1">
      <c r="A774" s="3"/>
      <c r="B774" s="14"/>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row>
    <row r="775" ht="12.75" customHeight="1">
      <c r="A775" s="3"/>
      <c r="B775" s="14"/>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row>
    <row r="776" ht="12.75" customHeight="1">
      <c r="A776" s="3"/>
      <c r="B776" s="14"/>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row>
    <row r="777" ht="12.75" customHeight="1">
      <c r="A777" s="3"/>
      <c r="B777" s="14"/>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row>
    <row r="778" ht="12.75" customHeight="1">
      <c r="A778" s="3"/>
      <c r="B778" s="14"/>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row>
    <row r="779" ht="12.75" customHeight="1">
      <c r="A779" s="3"/>
      <c r="B779" s="14"/>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row>
    <row r="780" ht="12.75" customHeight="1">
      <c r="A780" s="3"/>
      <c r="B780" s="14"/>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row>
    <row r="781" ht="12.75" customHeight="1">
      <c r="A781" s="3"/>
      <c r="B781" s="14"/>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row>
    <row r="782" ht="12.75" customHeight="1">
      <c r="A782" s="3"/>
      <c r="B782" s="14"/>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row>
    <row r="783" ht="12.75" customHeight="1">
      <c r="A783" s="3"/>
      <c r="B783" s="14"/>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row>
    <row r="784" ht="12.75" customHeight="1">
      <c r="A784" s="3"/>
      <c r="B784" s="14"/>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row>
    <row r="785" ht="12.75" customHeight="1">
      <c r="A785" s="3"/>
      <c r="B785" s="14"/>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row>
    <row r="786" ht="12.75" customHeight="1">
      <c r="A786" s="3"/>
      <c r="B786" s="14"/>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row>
    <row r="787" ht="12.75" customHeight="1">
      <c r="A787" s="3"/>
      <c r="B787" s="14"/>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row>
    <row r="788" ht="12.75" customHeight="1">
      <c r="A788" s="3"/>
      <c r="B788" s="14"/>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row>
    <row r="789" ht="12.75" customHeight="1">
      <c r="A789" s="3"/>
      <c r="B789" s="14"/>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row>
    <row r="790" ht="12.75" customHeight="1">
      <c r="A790" s="3"/>
      <c r="B790" s="14"/>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row>
    <row r="791" ht="12.75" customHeight="1">
      <c r="A791" s="3"/>
      <c r="B791" s="14"/>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row>
    <row r="792" ht="12.75" customHeight="1">
      <c r="A792" s="3"/>
      <c r="B792" s="14"/>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row>
    <row r="793" ht="12.75" customHeight="1">
      <c r="A793" s="3"/>
      <c r="B793" s="14"/>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row>
    <row r="794" ht="12.75" customHeight="1">
      <c r="A794" s="3"/>
      <c r="B794" s="14"/>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row>
    <row r="795" ht="12.75" customHeight="1">
      <c r="A795" s="3"/>
      <c r="B795" s="14"/>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row>
    <row r="796" ht="12.75" customHeight="1">
      <c r="A796" s="3"/>
      <c r="B796" s="14"/>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row>
    <row r="797" ht="12.75" customHeight="1">
      <c r="A797" s="3"/>
      <c r="B797" s="14"/>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row>
    <row r="798" ht="12.75" customHeight="1">
      <c r="A798" s="3"/>
      <c r="B798" s="14"/>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row>
    <row r="799" ht="12.75" customHeight="1">
      <c r="A799" s="3"/>
      <c r="B799" s="14"/>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row>
    <row r="800" ht="12.75" customHeight="1">
      <c r="A800" s="3"/>
      <c r="B800" s="14"/>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row>
    <row r="801" ht="12.75" customHeight="1">
      <c r="A801" s="3"/>
      <c r="B801" s="14"/>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row>
    <row r="802" ht="12.75" customHeight="1">
      <c r="A802" s="3"/>
      <c r="B802" s="14"/>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row>
    <row r="803" ht="12.75" customHeight="1">
      <c r="A803" s="3"/>
      <c r="B803" s="14"/>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row>
    <row r="804" ht="12.75" customHeight="1">
      <c r="A804" s="3"/>
      <c r="B804" s="14"/>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row>
    <row r="805" ht="12.75" customHeight="1">
      <c r="A805" s="3"/>
      <c r="B805" s="14"/>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row>
    <row r="806" ht="12.75" customHeight="1">
      <c r="A806" s="3"/>
      <c r="B806" s="14"/>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row>
    <row r="807" ht="12.75" customHeight="1">
      <c r="A807" s="3"/>
      <c r="B807" s="14"/>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row>
    <row r="808" ht="12.75" customHeight="1">
      <c r="A808" s="3"/>
      <c r="B808" s="14"/>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row>
    <row r="809" ht="12.75" customHeight="1">
      <c r="A809" s="3"/>
      <c r="B809" s="14"/>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row>
    <row r="810" ht="12.75" customHeight="1">
      <c r="A810" s="3"/>
      <c r="B810" s="14"/>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row>
    <row r="811" ht="12.75" customHeight="1">
      <c r="A811" s="3"/>
      <c r="B811" s="14"/>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row>
    <row r="812" ht="12.75" customHeight="1">
      <c r="A812" s="3"/>
      <c r="B812" s="14"/>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row>
    <row r="813" ht="12.75" customHeight="1">
      <c r="A813" s="3"/>
      <c r="B813" s="14"/>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row>
    <row r="814" ht="12.75" customHeight="1">
      <c r="A814" s="3"/>
      <c r="B814" s="14"/>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row>
    <row r="815" ht="12.75" customHeight="1">
      <c r="A815" s="3"/>
      <c r="B815" s="14"/>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row>
    <row r="816" ht="12.75" customHeight="1">
      <c r="A816" s="3"/>
      <c r="B816" s="14"/>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row>
    <row r="817" ht="12.75" customHeight="1">
      <c r="A817" s="3"/>
      <c r="B817" s="14"/>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row>
    <row r="818" ht="12.75" customHeight="1">
      <c r="A818" s="3"/>
      <c r="B818" s="14"/>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row>
    <row r="819" ht="12.75" customHeight="1">
      <c r="A819" s="3"/>
      <c r="B819" s="14"/>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row>
    <row r="820" ht="12.75" customHeight="1">
      <c r="A820" s="3"/>
      <c r="B820" s="14"/>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row>
    <row r="821" ht="12.75" customHeight="1">
      <c r="A821" s="3"/>
      <c r="B821" s="14"/>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row>
    <row r="822" ht="12.75" customHeight="1">
      <c r="A822" s="3"/>
      <c r="B822" s="14"/>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row>
    <row r="823" ht="12.75" customHeight="1">
      <c r="A823" s="3"/>
      <c r="B823" s="14"/>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row>
    <row r="824" ht="12.75" customHeight="1">
      <c r="A824" s="3"/>
      <c r="B824" s="14"/>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row>
    <row r="825" ht="12.75" customHeight="1">
      <c r="A825" s="3"/>
      <c r="B825" s="14"/>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row>
    <row r="826" ht="12.75" customHeight="1">
      <c r="A826" s="3"/>
      <c r="B826" s="14"/>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row>
    <row r="827" ht="12.75" customHeight="1">
      <c r="A827" s="3"/>
      <c r="B827" s="14"/>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row>
    <row r="828" ht="12.75" customHeight="1">
      <c r="A828" s="3"/>
      <c r="B828" s="14"/>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row>
    <row r="829" ht="12.75" customHeight="1">
      <c r="A829" s="3"/>
      <c r="B829" s="14"/>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row>
    <row r="830" ht="12.75" customHeight="1">
      <c r="A830" s="3"/>
      <c r="B830" s="14"/>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row>
    <row r="831" ht="12.75" customHeight="1">
      <c r="A831" s="3"/>
      <c r="B831" s="14"/>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row>
    <row r="832" ht="12.75" customHeight="1">
      <c r="A832" s="3"/>
      <c r="B832" s="14"/>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row>
    <row r="833" ht="12.75" customHeight="1">
      <c r="A833" s="3"/>
      <c r="B833" s="14"/>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row>
    <row r="834" ht="12.75" customHeight="1">
      <c r="A834" s="3"/>
      <c r="B834" s="14"/>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row>
    <row r="835" ht="12.75" customHeight="1">
      <c r="A835" s="3"/>
      <c r="B835" s="14"/>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row>
    <row r="836" ht="12.75" customHeight="1">
      <c r="A836" s="3"/>
      <c r="B836" s="14"/>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row>
    <row r="837" ht="12.75" customHeight="1">
      <c r="A837" s="3"/>
      <c r="B837" s="14"/>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row>
    <row r="838" ht="12.75" customHeight="1">
      <c r="A838" s="3"/>
      <c r="B838" s="14"/>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row>
    <row r="839" ht="12.75" customHeight="1">
      <c r="A839" s="3"/>
      <c r="B839" s="14"/>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row>
    <row r="840" ht="12.75" customHeight="1">
      <c r="A840" s="3"/>
      <c r="B840" s="14"/>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row>
    <row r="841" ht="12.75" customHeight="1">
      <c r="A841" s="3"/>
      <c r="B841" s="14"/>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row>
    <row r="842" ht="12.75" customHeight="1">
      <c r="A842" s="3"/>
      <c r="B842" s="14"/>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row>
    <row r="843" ht="12.75" customHeight="1">
      <c r="A843" s="3"/>
      <c r="B843" s="14"/>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row>
    <row r="844" ht="12.75" customHeight="1">
      <c r="A844" s="3"/>
      <c r="B844" s="14"/>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row>
    <row r="845" ht="12.75" customHeight="1">
      <c r="A845" s="3"/>
      <c r="B845" s="14"/>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row>
    <row r="846" ht="12.75" customHeight="1">
      <c r="A846" s="3"/>
      <c r="B846" s="14"/>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row>
    <row r="847" ht="12.75" customHeight="1">
      <c r="A847" s="3"/>
      <c r="B847" s="14"/>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row>
    <row r="848" ht="12.75" customHeight="1">
      <c r="A848" s="3"/>
      <c r="B848" s="14"/>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row>
    <row r="849" ht="12.75" customHeight="1">
      <c r="A849" s="3"/>
      <c r="B849" s="14"/>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row>
    <row r="850" ht="12.75" customHeight="1">
      <c r="A850" s="3"/>
      <c r="B850" s="14"/>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row>
    <row r="851" ht="12.75" customHeight="1">
      <c r="A851" s="3"/>
      <c r="B851" s="14"/>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row>
    <row r="852" ht="12.75" customHeight="1">
      <c r="A852" s="3"/>
      <c r="B852" s="14"/>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row>
    <row r="853" ht="12.75" customHeight="1">
      <c r="A853" s="3"/>
      <c r="B853" s="14"/>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row>
    <row r="854" ht="12.75" customHeight="1">
      <c r="A854" s="3"/>
      <c r="B854" s="14"/>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row>
    <row r="855" ht="12.75" customHeight="1">
      <c r="A855" s="3"/>
      <c r="B855" s="14"/>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row>
    <row r="856" ht="12.75" customHeight="1">
      <c r="A856" s="3"/>
      <c r="B856" s="14"/>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row>
    <row r="857" ht="12.75" customHeight="1">
      <c r="A857" s="3"/>
      <c r="B857" s="14"/>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row>
    <row r="858" ht="12.75" customHeight="1">
      <c r="A858" s="3"/>
      <c r="B858" s="14"/>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row>
    <row r="859" ht="12.75" customHeight="1">
      <c r="A859" s="3"/>
      <c r="B859" s="14"/>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row>
    <row r="860" ht="12.75" customHeight="1">
      <c r="A860" s="3"/>
      <c r="B860" s="14"/>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row>
    <row r="861" ht="12.75" customHeight="1">
      <c r="A861" s="3"/>
      <c r="B861" s="14"/>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row>
    <row r="862" ht="12.75" customHeight="1">
      <c r="A862" s="3"/>
      <c r="B862" s="14"/>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row>
    <row r="863" ht="12.75" customHeight="1">
      <c r="A863" s="3"/>
      <c r="B863" s="14"/>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row>
    <row r="864" ht="12.75" customHeight="1">
      <c r="A864" s="3"/>
      <c r="B864" s="14"/>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row>
    <row r="865" ht="12.75" customHeight="1">
      <c r="A865" s="3"/>
      <c r="B865" s="14"/>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row>
    <row r="866" ht="12.75" customHeight="1">
      <c r="A866" s="3"/>
      <c r="B866" s="14"/>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row>
    <row r="867" ht="12.75" customHeight="1">
      <c r="A867" s="3"/>
      <c r="B867" s="14"/>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row>
    <row r="868" ht="12.75" customHeight="1">
      <c r="A868" s="3"/>
      <c r="B868" s="14"/>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row>
    <row r="869" ht="12.75" customHeight="1">
      <c r="A869" s="3"/>
      <c r="B869" s="14"/>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row>
    <row r="870" ht="12.75" customHeight="1">
      <c r="A870" s="3"/>
      <c r="B870" s="14"/>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row>
    <row r="871" ht="12.75" customHeight="1">
      <c r="A871" s="3"/>
      <c r="B871" s="14"/>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row>
    <row r="872" ht="12.75" customHeight="1">
      <c r="A872" s="3"/>
      <c r="B872" s="14"/>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row>
    <row r="873" ht="12.75" customHeight="1">
      <c r="A873" s="3"/>
      <c r="B873" s="14"/>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row>
    <row r="874" ht="12.75" customHeight="1">
      <c r="A874" s="3"/>
      <c r="B874" s="14"/>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row>
    <row r="875" ht="12.75" customHeight="1">
      <c r="A875" s="3"/>
      <c r="B875" s="14"/>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row>
    <row r="876" ht="12.75" customHeight="1">
      <c r="A876" s="3"/>
      <c r="B876" s="14"/>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row>
    <row r="877" ht="12.75" customHeight="1">
      <c r="A877" s="3"/>
      <c r="B877" s="14"/>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row>
    <row r="878" ht="12.75" customHeight="1">
      <c r="A878" s="3"/>
      <c r="B878" s="14"/>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row>
    <row r="879" ht="12.75" customHeight="1">
      <c r="A879" s="3"/>
      <c r="B879" s="14"/>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row>
    <row r="880" ht="12.75" customHeight="1">
      <c r="A880" s="3"/>
      <c r="B880" s="14"/>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row>
    <row r="881" ht="12.75" customHeight="1">
      <c r="A881" s="3"/>
      <c r="B881" s="14"/>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row>
    <row r="882" ht="12.75" customHeight="1">
      <c r="A882" s="3"/>
      <c r="B882" s="14"/>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row>
    <row r="883" ht="12.75" customHeight="1">
      <c r="A883" s="3"/>
      <c r="B883" s="14"/>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row>
    <row r="884" ht="12.75" customHeight="1">
      <c r="A884" s="3"/>
      <c r="B884" s="14"/>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row>
    <row r="885" ht="12.75" customHeight="1">
      <c r="A885" s="3"/>
      <c r="B885" s="14"/>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row>
    <row r="886" ht="12.75" customHeight="1">
      <c r="A886" s="3"/>
      <c r="B886" s="14"/>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row>
    <row r="887" ht="12.75" customHeight="1">
      <c r="A887" s="3"/>
      <c r="B887" s="14"/>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row>
    <row r="888" ht="12.75" customHeight="1">
      <c r="A888" s="3"/>
      <c r="B888" s="14"/>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row>
    <row r="889" ht="12.75" customHeight="1">
      <c r="A889" s="3"/>
      <c r="B889" s="14"/>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row>
    <row r="890" ht="12.75" customHeight="1">
      <c r="A890" s="3"/>
      <c r="B890" s="14"/>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row>
    <row r="891" ht="12.75" customHeight="1">
      <c r="A891" s="3"/>
      <c r="B891" s="14"/>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row>
    <row r="892" ht="12.75" customHeight="1">
      <c r="A892" s="3"/>
      <c r="B892" s="14"/>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row>
    <row r="893" ht="12.75" customHeight="1">
      <c r="A893" s="3"/>
      <c r="B893" s="14"/>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row>
    <row r="894" ht="12.75" customHeight="1">
      <c r="A894" s="3"/>
      <c r="B894" s="14"/>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row>
    <row r="895" ht="12.75" customHeight="1">
      <c r="A895" s="3"/>
      <c r="B895" s="14"/>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row>
    <row r="896" ht="12.75" customHeight="1">
      <c r="A896" s="3"/>
      <c r="B896" s="14"/>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row>
    <row r="897" ht="12.75" customHeight="1">
      <c r="A897" s="3"/>
      <c r="B897" s="14"/>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row>
    <row r="898" ht="12.75" customHeight="1">
      <c r="A898" s="3"/>
      <c r="B898" s="14"/>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row>
    <row r="899" ht="12.75" customHeight="1">
      <c r="A899" s="3"/>
      <c r="B899" s="14"/>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row>
    <row r="900" ht="12.75" customHeight="1">
      <c r="A900" s="3"/>
      <c r="B900" s="14"/>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row>
    <row r="901" ht="12.75" customHeight="1">
      <c r="A901" s="3"/>
      <c r="B901" s="14"/>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row>
    <row r="902" ht="12.75" customHeight="1">
      <c r="A902" s="3"/>
      <c r="B902" s="14"/>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row>
    <row r="903" ht="12.75" customHeight="1">
      <c r="A903" s="3"/>
      <c r="B903" s="14"/>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row>
    <row r="904" ht="12.75" customHeight="1">
      <c r="A904" s="3"/>
      <c r="B904" s="14"/>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row>
    <row r="905" ht="12.75" customHeight="1">
      <c r="A905" s="3"/>
      <c r="B905" s="14"/>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row>
    <row r="906" ht="12.75" customHeight="1">
      <c r="A906" s="3"/>
      <c r="B906" s="14"/>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row>
    <row r="907" ht="12.75" customHeight="1">
      <c r="A907" s="3"/>
      <c r="B907" s="14"/>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row>
    <row r="908" ht="12.75" customHeight="1">
      <c r="A908" s="3"/>
      <c r="B908" s="14"/>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row>
    <row r="909" ht="12.75" customHeight="1">
      <c r="A909" s="3"/>
      <c r="B909" s="14"/>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row>
    <row r="910" ht="12.75" customHeight="1">
      <c r="A910" s="3"/>
      <c r="B910" s="14"/>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row>
    <row r="911" ht="12.75" customHeight="1">
      <c r="A911" s="3"/>
      <c r="B911" s="14"/>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row>
    <row r="912" ht="12.75" customHeight="1">
      <c r="A912" s="3"/>
      <c r="B912" s="14"/>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row>
    <row r="913" ht="12.75" customHeight="1">
      <c r="A913" s="3"/>
      <c r="B913" s="14"/>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row>
    <row r="914" ht="12.75" customHeight="1">
      <c r="A914" s="3"/>
      <c r="B914" s="14"/>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row>
    <row r="915" ht="12.75" customHeight="1">
      <c r="A915" s="3"/>
      <c r="B915" s="14"/>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row>
    <row r="916" ht="12.75" customHeight="1">
      <c r="A916" s="3"/>
      <c r="B916" s="14"/>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row>
    <row r="917" ht="12.75" customHeight="1">
      <c r="A917" s="3"/>
      <c r="B917" s="14"/>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row>
    <row r="918" ht="12.75" customHeight="1">
      <c r="A918" s="3"/>
      <c r="B918" s="14"/>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row>
    <row r="919" ht="12.75" customHeight="1">
      <c r="A919" s="3"/>
      <c r="B919" s="14"/>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row>
    <row r="920" ht="12.75" customHeight="1">
      <c r="A920" s="3"/>
      <c r="B920" s="14"/>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row>
    <row r="921" ht="12.75" customHeight="1">
      <c r="A921" s="3"/>
      <c r="B921" s="14"/>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row>
    <row r="922" ht="12.75" customHeight="1">
      <c r="A922" s="3"/>
      <c r="B922" s="14"/>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row>
    <row r="923" ht="12.75" customHeight="1">
      <c r="A923" s="3"/>
      <c r="B923" s="14"/>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row>
    <row r="924" ht="12.75" customHeight="1">
      <c r="A924" s="3"/>
      <c r="B924" s="14"/>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row>
    <row r="925" ht="12.75" customHeight="1">
      <c r="A925" s="3"/>
      <c r="B925" s="14"/>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row>
    <row r="926" ht="12.75" customHeight="1">
      <c r="A926" s="3"/>
      <c r="B926" s="14"/>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row>
    <row r="927" ht="12.75" customHeight="1">
      <c r="A927" s="3"/>
      <c r="B927" s="14"/>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row>
    <row r="928" ht="12.75" customHeight="1">
      <c r="A928" s="3"/>
      <c r="B928" s="14"/>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row>
    <row r="929" ht="12.75" customHeight="1">
      <c r="A929" s="3"/>
      <c r="B929" s="14"/>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row>
    <row r="930" ht="12.75" customHeight="1">
      <c r="A930" s="3"/>
      <c r="B930" s="14"/>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row>
    <row r="931" ht="12.75" customHeight="1">
      <c r="A931" s="3"/>
      <c r="B931" s="14"/>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row>
    <row r="932" ht="12.75" customHeight="1">
      <c r="A932" s="3"/>
      <c r="B932" s="14"/>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row>
    <row r="933" ht="12.75" customHeight="1">
      <c r="A933" s="3"/>
      <c r="B933" s="14"/>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row>
    <row r="934" ht="12.75" customHeight="1">
      <c r="A934" s="3"/>
      <c r="B934" s="14"/>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row>
    <row r="935" ht="12.75" customHeight="1">
      <c r="A935" s="3"/>
      <c r="B935" s="14"/>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row>
    <row r="936" ht="12.75" customHeight="1">
      <c r="A936" s="3"/>
      <c r="B936" s="14"/>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row>
    <row r="937" ht="12.75" customHeight="1">
      <c r="A937" s="3"/>
      <c r="B937" s="14"/>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row>
    <row r="938" ht="12.75" customHeight="1">
      <c r="A938" s="3"/>
      <c r="B938" s="14"/>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row>
    <row r="939" ht="12.75" customHeight="1">
      <c r="A939" s="3"/>
      <c r="B939" s="14"/>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row>
    <row r="940" ht="12.75" customHeight="1">
      <c r="A940" s="3"/>
      <c r="B940" s="14"/>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row>
    <row r="941" ht="12.75" customHeight="1">
      <c r="A941" s="3"/>
      <c r="B941" s="14"/>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row>
    <row r="942" ht="12.75" customHeight="1">
      <c r="A942" s="3"/>
      <c r="B942" s="14"/>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row>
    <row r="943" ht="12.75" customHeight="1">
      <c r="A943" s="3"/>
      <c r="B943" s="14"/>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row>
    <row r="944" ht="12.75" customHeight="1">
      <c r="A944" s="3"/>
      <c r="B944" s="14"/>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row>
    <row r="945" ht="12.75" customHeight="1">
      <c r="A945" s="3"/>
      <c r="B945" s="14"/>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row>
    <row r="946" ht="12.75" customHeight="1">
      <c r="A946" s="3"/>
      <c r="B946" s="14"/>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row>
    <row r="947" ht="12.75" customHeight="1">
      <c r="A947" s="3"/>
      <c r="B947" s="14"/>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row>
    <row r="948" ht="12.75" customHeight="1">
      <c r="A948" s="3"/>
      <c r="B948" s="14"/>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row>
    <row r="949" ht="12.75" customHeight="1">
      <c r="A949" s="3"/>
      <c r="B949" s="14"/>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row>
    <row r="950" ht="12.75" customHeight="1">
      <c r="A950" s="3"/>
      <c r="B950" s="14"/>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row>
    <row r="951" ht="12.75" customHeight="1">
      <c r="A951" s="3"/>
      <c r="B951" s="14"/>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row>
    <row r="952" ht="12.75" customHeight="1">
      <c r="A952" s="3"/>
      <c r="B952" s="14"/>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row>
    <row r="953" ht="12.75" customHeight="1">
      <c r="A953" s="3"/>
      <c r="B953" s="14"/>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row>
    <row r="954" ht="12.75" customHeight="1">
      <c r="A954" s="3"/>
      <c r="B954" s="14"/>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row>
    <row r="955" ht="12.75" customHeight="1">
      <c r="A955" s="3"/>
      <c r="B955" s="14"/>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row>
    <row r="956" ht="12.75" customHeight="1">
      <c r="A956" s="3"/>
      <c r="B956" s="14"/>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row>
    <row r="957" ht="12.75" customHeight="1">
      <c r="A957" s="3"/>
      <c r="B957" s="14"/>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row>
    <row r="958" ht="12.75" customHeight="1">
      <c r="A958" s="3"/>
      <c r="B958" s="14"/>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row>
    <row r="959" ht="12.75" customHeight="1">
      <c r="A959" s="3"/>
      <c r="B959" s="14"/>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row>
    <row r="960" ht="12.75" customHeight="1">
      <c r="A960" s="3"/>
      <c r="B960" s="14"/>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row>
    <row r="961" ht="12.75" customHeight="1">
      <c r="A961" s="3"/>
      <c r="B961" s="14"/>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row>
    <row r="962" ht="12.75" customHeight="1">
      <c r="A962" s="3"/>
      <c r="B962" s="14"/>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row>
    <row r="963" ht="12.75" customHeight="1">
      <c r="A963" s="3"/>
      <c r="B963" s="14"/>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row>
    <row r="964" ht="12.75" customHeight="1">
      <c r="A964" s="3"/>
      <c r="B964" s="14"/>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row>
    <row r="965" ht="12.75" customHeight="1">
      <c r="A965" s="3"/>
      <c r="B965" s="14"/>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row>
    <row r="966" ht="12.75" customHeight="1">
      <c r="A966" s="3"/>
      <c r="B966" s="14"/>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row>
    <row r="967" ht="12.75" customHeight="1">
      <c r="A967" s="3"/>
      <c r="B967" s="14"/>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row>
    <row r="968" ht="12.75" customHeight="1">
      <c r="A968" s="3"/>
      <c r="B968" s="14"/>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row>
    <row r="969" ht="12.75" customHeight="1">
      <c r="A969" s="3"/>
      <c r="B969" s="14"/>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row>
    <row r="970" ht="12.75" customHeight="1">
      <c r="A970" s="3"/>
      <c r="B970" s="14"/>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row>
    <row r="971" ht="12.75" customHeight="1">
      <c r="A971" s="3"/>
      <c r="B971" s="14"/>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row>
    <row r="972" ht="12.75" customHeight="1">
      <c r="A972" s="3"/>
      <c r="B972" s="14"/>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row>
    <row r="973" ht="12.75" customHeight="1">
      <c r="A973" s="3"/>
      <c r="B973" s="14"/>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row>
    <row r="974" ht="12.75" customHeight="1">
      <c r="A974" s="3"/>
      <c r="B974" s="14"/>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row>
    <row r="975" ht="12.75" customHeight="1">
      <c r="A975" s="3"/>
      <c r="B975" s="14"/>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row>
    <row r="976" ht="12.75" customHeight="1">
      <c r="A976" s="3"/>
      <c r="B976" s="14"/>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row>
    <row r="977" ht="12.75" customHeight="1">
      <c r="A977" s="3"/>
      <c r="B977" s="14"/>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row>
    <row r="978" ht="12.75" customHeight="1">
      <c r="A978" s="3"/>
      <c r="B978" s="14"/>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row>
    <row r="979" ht="12.75" customHeight="1">
      <c r="A979" s="3"/>
      <c r="B979" s="14"/>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row>
    <row r="980" ht="12.75" customHeight="1">
      <c r="A980" s="3"/>
      <c r="B980" s="14"/>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row>
    <row r="981" ht="12.75" customHeight="1">
      <c r="A981" s="3"/>
      <c r="B981" s="14"/>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row>
    <row r="982" ht="12.75" customHeight="1">
      <c r="A982" s="3"/>
      <c r="B982" s="14"/>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row>
    <row r="983" ht="12.75" customHeight="1">
      <c r="A983" s="3"/>
      <c r="B983" s="14"/>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row>
    <row r="984" ht="12.75" customHeight="1">
      <c r="A984" s="3"/>
      <c r="B984" s="14"/>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row>
    <row r="985" ht="12.75" customHeight="1">
      <c r="A985" s="3"/>
      <c r="B985" s="14"/>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row>
    <row r="986" ht="12.75" customHeight="1">
      <c r="A986" s="3"/>
      <c r="B986" s="14"/>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row>
    <row r="987" ht="12.75" customHeight="1">
      <c r="A987" s="3"/>
      <c r="B987" s="14"/>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row>
    <row r="988" ht="12.75" customHeight="1">
      <c r="A988" s="3"/>
      <c r="B988" s="14"/>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row>
    <row r="989" ht="12.75" customHeight="1">
      <c r="A989" s="3"/>
      <c r="B989" s="14"/>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row>
    <row r="990" ht="12.75" customHeight="1">
      <c r="A990" s="3"/>
      <c r="B990" s="14"/>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row>
    <row r="991" ht="12.75" customHeight="1">
      <c r="A991" s="3"/>
      <c r="B991" s="14"/>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row>
    <row r="992" ht="12.75" customHeight="1">
      <c r="A992" s="3"/>
      <c r="B992" s="14"/>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row>
    <row r="993" ht="12.75" customHeight="1">
      <c r="A993" s="3"/>
      <c r="B993" s="14"/>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row>
    <row r="994" ht="12.75" customHeight="1">
      <c r="A994" s="3"/>
      <c r="B994" s="14"/>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row>
    <row r="995" ht="12.75" customHeight="1">
      <c r="A995" s="3"/>
      <c r="B995" s="14"/>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row>
    <row r="996" ht="12.75" customHeight="1">
      <c r="A996" s="3"/>
      <c r="B996" s="14"/>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row>
    <row r="997" ht="12.75" customHeight="1">
      <c r="A997" s="3"/>
      <c r="B997" s="14"/>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row>
    <row r="998" ht="12.75" customHeight="1">
      <c r="A998" s="3"/>
      <c r="B998" s="14"/>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row>
    <row r="999" ht="12.75" customHeight="1">
      <c r="A999" s="3"/>
      <c r="B999" s="14"/>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row>
    <row r="1000" ht="12.75" customHeight="1">
      <c r="A1000" s="3"/>
      <c r="B1000" s="1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5.25"/>
    <col customWidth="1" min="2" max="2" width="9.13"/>
    <col customWidth="1" min="3" max="3" width="8.0"/>
    <col customWidth="1" min="4" max="4" width="14.13"/>
    <col customWidth="1" min="5" max="5" width="11.88"/>
    <col customWidth="1" min="6" max="6" width="16.75"/>
    <col customWidth="1" min="7" max="7" width="8.38"/>
    <col customWidth="1" min="8" max="8" width="11.13"/>
    <col customWidth="1" min="9" max="9" width="10.0"/>
    <col customWidth="1" min="10" max="10" width="22.0"/>
    <col customWidth="1" min="11" max="11" width="15.0"/>
    <col customWidth="1" min="12" max="12" width="13.0"/>
    <col customWidth="1" min="13" max="13" width="10.63"/>
    <col customWidth="1" min="14" max="14" width="4.88"/>
    <col customWidth="1" min="15" max="15" width="6.0"/>
    <col customWidth="1" min="16" max="16" width="9.88"/>
    <col customWidth="1" min="17" max="17" width="20.88"/>
    <col customWidth="1" min="18" max="18" width="12.38"/>
    <col customWidth="1" min="19" max="19" width="6.75"/>
    <col customWidth="1" min="20" max="20" width="18.75"/>
    <col customWidth="1" min="21" max="21" width="8.88"/>
    <col customWidth="1" min="22" max="22" width="8.63"/>
    <col customWidth="1" min="23" max="23" width="5.25"/>
    <col customWidth="1" min="24" max="24" width="8.0"/>
    <col customWidth="1" min="25" max="25" width="14.25"/>
    <col customWidth="1" min="26" max="26" width="13.38"/>
    <col customWidth="1" min="27" max="27" width="19.13"/>
    <col customWidth="1" min="28" max="28" width="19.0"/>
    <col customWidth="1" min="29" max="29" width="24.75"/>
    <col customWidth="1" min="30" max="30" width="6.25"/>
    <col customWidth="1" min="31" max="31" width="10.25"/>
    <col customWidth="1" min="32" max="32" width="21.63"/>
    <col customWidth="1" min="33" max="33" width="13.75"/>
    <col customWidth="1" min="34" max="34" width="9.0"/>
    <col customWidth="1" min="35" max="35" width="4.75"/>
    <col customWidth="1" min="36" max="36" width="10.0"/>
  </cols>
  <sheetData>
    <row r="1" ht="12.75" customHeight="1">
      <c r="A1" s="1" t="s">
        <v>1</v>
      </c>
      <c r="B1" s="1" t="s">
        <v>3</v>
      </c>
      <c r="C1" s="1" t="s">
        <v>1924</v>
      </c>
      <c r="D1" s="1" t="s">
        <v>1925</v>
      </c>
      <c r="E1" s="1" t="s">
        <v>1926</v>
      </c>
      <c r="F1" s="1" t="s">
        <v>1927</v>
      </c>
      <c r="G1" s="1" t="s">
        <v>0</v>
      </c>
      <c r="H1" s="1" t="s">
        <v>1928</v>
      </c>
      <c r="I1" s="1" t="s">
        <v>1929</v>
      </c>
      <c r="J1" s="1" t="s">
        <v>6</v>
      </c>
      <c r="K1" s="1" t="s">
        <v>7</v>
      </c>
      <c r="L1" s="1" t="s">
        <v>1930</v>
      </c>
      <c r="M1" s="1" t="s">
        <v>1931</v>
      </c>
      <c r="N1" s="1" t="s">
        <v>1932</v>
      </c>
      <c r="O1" s="1" t="s">
        <v>1933</v>
      </c>
      <c r="P1" s="1" t="s">
        <v>1934</v>
      </c>
      <c r="Q1" s="1" t="s">
        <v>1935</v>
      </c>
      <c r="R1" s="1" t="s">
        <v>1936</v>
      </c>
      <c r="S1" s="1" t="s">
        <v>1937</v>
      </c>
      <c r="T1" s="1" t="s">
        <v>1938</v>
      </c>
      <c r="U1" s="1" t="s">
        <v>1939</v>
      </c>
      <c r="V1" s="1" t="s">
        <v>1940</v>
      </c>
      <c r="W1" s="1" t="s">
        <v>5</v>
      </c>
      <c r="X1" s="1" t="s">
        <v>1941</v>
      </c>
      <c r="Y1" s="1" t="s">
        <v>9</v>
      </c>
      <c r="Z1" s="1" t="s">
        <v>1942</v>
      </c>
      <c r="AA1" s="1" t="s">
        <v>1943</v>
      </c>
      <c r="AB1" s="1" t="s">
        <v>8</v>
      </c>
      <c r="AC1" s="1" t="s">
        <v>1944</v>
      </c>
      <c r="AD1" s="1" t="s">
        <v>1945</v>
      </c>
      <c r="AE1" s="1" t="s">
        <v>1946</v>
      </c>
      <c r="AF1" s="1" t="s">
        <v>1947</v>
      </c>
      <c r="AG1" s="1" t="s">
        <v>1948</v>
      </c>
      <c r="AH1" s="1" t="s">
        <v>1949</v>
      </c>
      <c r="AI1" s="1" t="s">
        <v>1950</v>
      </c>
      <c r="AJ1" s="1" t="s">
        <v>1951</v>
      </c>
    </row>
    <row r="2" ht="12.75" customHeight="1">
      <c r="A2" s="3" t="s">
        <v>11</v>
      </c>
      <c r="B2" s="3" t="s">
        <v>13</v>
      </c>
      <c r="C2" s="3" t="s">
        <v>1952</v>
      </c>
      <c r="D2" s="3"/>
      <c r="E2" s="3" t="s">
        <v>1953</v>
      </c>
      <c r="F2" s="3" t="s">
        <v>1954</v>
      </c>
      <c r="G2" s="3" t="s">
        <v>10</v>
      </c>
      <c r="H2" s="3"/>
      <c r="I2" s="3" t="s">
        <v>1955</v>
      </c>
      <c r="J2" s="3" t="s">
        <v>16</v>
      </c>
      <c r="K2" s="3" t="s">
        <v>17</v>
      </c>
      <c r="L2" s="3"/>
      <c r="M2" s="3" t="s">
        <v>1956</v>
      </c>
      <c r="N2" s="3" t="s">
        <v>1957</v>
      </c>
      <c r="O2" s="3" t="s">
        <v>1958</v>
      </c>
      <c r="P2" s="3" t="s">
        <v>1959</v>
      </c>
      <c r="Q2" s="3" t="s">
        <v>1959</v>
      </c>
      <c r="R2" s="3"/>
      <c r="S2" s="3" t="s">
        <v>1960</v>
      </c>
      <c r="T2" s="3" t="s">
        <v>1961</v>
      </c>
      <c r="U2" s="3" t="s">
        <v>1962</v>
      </c>
      <c r="V2" s="3" t="s">
        <v>1963</v>
      </c>
      <c r="W2" s="3" t="s">
        <v>15</v>
      </c>
      <c r="X2" s="3" t="s">
        <v>1964</v>
      </c>
      <c r="Y2" s="3" t="s">
        <v>19</v>
      </c>
      <c r="Z2" s="3"/>
      <c r="AA2" s="3"/>
      <c r="AB2" s="3" t="s">
        <v>18</v>
      </c>
      <c r="AC2" s="3"/>
      <c r="AD2" s="3"/>
      <c r="AE2" s="3" t="s">
        <v>1965</v>
      </c>
      <c r="AF2" s="3"/>
      <c r="AG2" s="3" t="s">
        <v>1966</v>
      </c>
      <c r="AH2" s="3" t="s">
        <v>18</v>
      </c>
      <c r="AI2" s="3"/>
      <c r="AJ2" s="3" t="s">
        <v>1967</v>
      </c>
    </row>
    <row r="3" ht="12.75" customHeight="1">
      <c r="A3" s="3" t="s">
        <v>21</v>
      </c>
      <c r="B3" s="3" t="s">
        <v>23</v>
      </c>
      <c r="C3" s="3" t="s">
        <v>1968</v>
      </c>
      <c r="D3" s="3"/>
      <c r="E3" s="3" t="s">
        <v>1953</v>
      </c>
      <c r="F3" s="3" t="s">
        <v>1969</v>
      </c>
      <c r="G3" s="3" t="s">
        <v>20</v>
      </c>
      <c r="H3" s="3"/>
      <c r="I3" s="3" t="s">
        <v>1970</v>
      </c>
      <c r="J3" s="3" t="s">
        <v>25</v>
      </c>
      <c r="K3" s="3" t="s">
        <v>17</v>
      </c>
      <c r="L3" s="3" t="s">
        <v>1971</v>
      </c>
      <c r="M3" s="3" t="s">
        <v>1972</v>
      </c>
      <c r="N3" s="3" t="s">
        <v>1973</v>
      </c>
      <c r="O3" s="3" t="s">
        <v>1974</v>
      </c>
      <c r="P3" s="3" t="s">
        <v>1959</v>
      </c>
      <c r="Q3" s="3" t="s">
        <v>1959</v>
      </c>
      <c r="R3" s="3"/>
      <c r="S3" s="3" t="s">
        <v>1975</v>
      </c>
      <c r="T3" s="3" t="s">
        <v>1976</v>
      </c>
      <c r="U3" s="3" t="s">
        <v>1977</v>
      </c>
      <c r="V3" s="3" t="s">
        <v>1978</v>
      </c>
      <c r="W3" s="3" t="s">
        <v>15</v>
      </c>
      <c r="X3" s="3" t="s">
        <v>1979</v>
      </c>
      <c r="Y3" s="3" t="s">
        <v>26</v>
      </c>
      <c r="Z3" s="3"/>
      <c r="AA3" s="3"/>
      <c r="AB3" s="3"/>
      <c r="AC3" s="3"/>
      <c r="AD3" s="3" t="s">
        <v>1980</v>
      </c>
      <c r="AE3" s="3" t="s">
        <v>1981</v>
      </c>
      <c r="AF3" s="3"/>
      <c r="AG3" s="3" t="s">
        <v>1982</v>
      </c>
      <c r="AH3" s="3"/>
      <c r="AI3" s="3"/>
      <c r="AJ3" s="3" t="s">
        <v>1967</v>
      </c>
    </row>
    <row r="4" ht="12.75" customHeight="1">
      <c r="A4" s="3" t="s">
        <v>28</v>
      </c>
      <c r="B4" s="3" t="s">
        <v>30</v>
      </c>
      <c r="C4" s="3" t="s">
        <v>1983</v>
      </c>
      <c r="D4" s="3"/>
      <c r="E4" s="3" t="s">
        <v>1953</v>
      </c>
      <c r="F4" s="3" t="s">
        <v>1984</v>
      </c>
      <c r="G4" s="3" t="s">
        <v>27</v>
      </c>
      <c r="H4" s="3"/>
      <c r="I4" s="3" t="s">
        <v>1985</v>
      </c>
      <c r="J4" s="3" t="s">
        <v>31</v>
      </c>
      <c r="K4" s="3" t="s">
        <v>17</v>
      </c>
      <c r="L4" s="3" t="s">
        <v>1986</v>
      </c>
      <c r="M4" s="3" t="s">
        <v>1972</v>
      </c>
      <c r="N4" s="3" t="s">
        <v>1987</v>
      </c>
      <c r="O4" s="3" t="s">
        <v>1988</v>
      </c>
      <c r="P4" s="3" t="s">
        <v>1959</v>
      </c>
      <c r="Q4" s="3" t="s">
        <v>1959</v>
      </c>
      <c r="R4" s="3"/>
      <c r="S4" s="3" t="s">
        <v>1989</v>
      </c>
      <c r="T4" s="3" t="s">
        <v>1990</v>
      </c>
      <c r="U4" s="3" t="s">
        <v>1977</v>
      </c>
      <c r="V4" s="3" t="s">
        <v>1991</v>
      </c>
      <c r="W4" s="3" t="s">
        <v>15</v>
      </c>
      <c r="X4" s="3" t="s">
        <v>1979</v>
      </c>
      <c r="Y4" s="3" t="s">
        <v>33</v>
      </c>
      <c r="Z4" s="3"/>
      <c r="AA4" s="3"/>
      <c r="AB4" s="3" t="s">
        <v>32</v>
      </c>
      <c r="AC4" s="3"/>
      <c r="AD4" s="3" t="s">
        <v>1992</v>
      </c>
      <c r="AE4" s="3" t="s">
        <v>1993</v>
      </c>
      <c r="AF4" s="3"/>
      <c r="AG4" s="3" t="s">
        <v>1994</v>
      </c>
      <c r="AH4" s="3" t="s">
        <v>32</v>
      </c>
      <c r="AI4" s="3"/>
      <c r="AJ4" s="3" t="s">
        <v>1967</v>
      </c>
    </row>
    <row r="5" ht="12.75" customHeight="1">
      <c r="A5" s="3" t="s">
        <v>35</v>
      </c>
      <c r="B5" s="3" t="s">
        <v>37</v>
      </c>
      <c r="C5" s="3" t="s">
        <v>1995</v>
      </c>
      <c r="D5" s="3"/>
      <c r="E5" s="3" t="s">
        <v>1953</v>
      </c>
      <c r="F5" s="3" t="s">
        <v>1996</v>
      </c>
      <c r="G5" s="3" t="s">
        <v>34</v>
      </c>
      <c r="H5" s="3"/>
      <c r="I5" s="3" t="s">
        <v>1997</v>
      </c>
      <c r="J5" s="3" t="s">
        <v>38</v>
      </c>
      <c r="K5" s="3" t="s">
        <v>17</v>
      </c>
      <c r="L5" s="3" t="s">
        <v>1998</v>
      </c>
      <c r="M5" s="3" t="s">
        <v>1999</v>
      </c>
      <c r="N5" s="3" t="s">
        <v>2000</v>
      </c>
      <c r="O5" s="3" t="s">
        <v>1974</v>
      </c>
      <c r="P5" s="3" t="s">
        <v>1959</v>
      </c>
      <c r="Q5" s="3" t="s">
        <v>1959</v>
      </c>
      <c r="R5" s="3"/>
      <c r="S5" s="3" t="s">
        <v>2001</v>
      </c>
      <c r="T5" s="3" t="s">
        <v>2002</v>
      </c>
      <c r="U5" s="3" t="s">
        <v>15</v>
      </c>
      <c r="V5" s="3" t="s">
        <v>2003</v>
      </c>
      <c r="W5" s="3" t="s">
        <v>15</v>
      </c>
      <c r="X5" s="3" t="s">
        <v>2004</v>
      </c>
      <c r="Y5" s="3" t="s">
        <v>40</v>
      </c>
      <c r="Z5" s="3"/>
      <c r="AA5" s="3"/>
      <c r="AB5" s="3" t="s">
        <v>39</v>
      </c>
      <c r="AC5" s="3"/>
      <c r="AD5" s="3" t="s">
        <v>2005</v>
      </c>
      <c r="AE5" s="3" t="s">
        <v>2006</v>
      </c>
      <c r="AF5" s="3"/>
      <c r="AG5" s="3" t="s">
        <v>2007</v>
      </c>
      <c r="AH5" s="3" t="s">
        <v>39</v>
      </c>
      <c r="AI5" s="3"/>
      <c r="AJ5" s="3" t="s">
        <v>1967</v>
      </c>
    </row>
    <row r="6" ht="12.75" customHeight="1">
      <c r="A6" s="3" t="s">
        <v>42</v>
      </c>
      <c r="B6" s="3" t="s">
        <v>44</v>
      </c>
      <c r="C6" s="3" t="s">
        <v>2008</v>
      </c>
      <c r="D6" s="3"/>
      <c r="E6" s="3" t="s">
        <v>1953</v>
      </c>
      <c r="F6" s="3" t="s">
        <v>2009</v>
      </c>
      <c r="G6" s="3" t="s">
        <v>41</v>
      </c>
      <c r="H6" s="3"/>
      <c r="I6" s="3" t="s">
        <v>2010</v>
      </c>
      <c r="J6" s="3" t="s">
        <v>45</v>
      </c>
      <c r="K6" s="3" t="s">
        <v>17</v>
      </c>
      <c r="L6" s="3"/>
      <c r="M6" s="3" t="s">
        <v>2011</v>
      </c>
      <c r="N6" s="3" t="s">
        <v>2012</v>
      </c>
      <c r="O6" s="3" t="s">
        <v>2013</v>
      </c>
      <c r="P6" s="3" t="s">
        <v>1959</v>
      </c>
      <c r="Q6" s="3" t="s">
        <v>1959</v>
      </c>
      <c r="R6" s="3"/>
      <c r="S6" s="3" t="s">
        <v>2014</v>
      </c>
      <c r="T6" s="3" t="s">
        <v>2015</v>
      </c>
      <c r="U6" s="3" t="s">
        <v>2016</v>
      </c>
      <c r="V6" s="3" t="s">
        <v>2017</v>
      </c>
      <c r="W6" s="3" t="s">
        <v>15</v>
      </c>
      <c r="X6" s="3" t="s">
        <v>2018</v>
      </c>
      <c r="Y6" s="3" t="s">
        <v>47</v>
      </c>
      <c r="Z6" s="3"/>
      <c r="AA6" s="3"/>
      <c r="AB6" s="3" t="s">
        <v>46</v>
      </c>
      <c r="AC6" s="3"/>
      <c r="AD6" s="3" t="s">
        <v>2019</v>
      </c>
      <c r="AE6" s="3" t="s">
        <v>2020</v>
      </c>
      <c r="AF6" s="3"/>
      <c r="AG6" s="3" t="s">
        <v>2021</v>
      </c>
      <c r="AH6" s="3" t="s">
        <v>46</v>
      </c>
      <c r="AI6" s="3"/>
      <c r="AJ6" s="3" t="s">
        <v>1967</v>
      </c>
    </row>
    <row r="7" ht="12.75" customHeight="1">
      <c r="A7" s="3" t="s">
        <v>49</v>
      </c>
      <c r="B7" s="3" t="s">
        <v>51</v>
      </c>
      <c r="C7" s="3" t="s">
        <v>2022</v>
      </c>
      <c r="D7" s="3"/>
      <c r="E7" s="3" t="s">
        <v>1953</v>
      </c>
      <c r="F7" s="3" t="s">
        <v>2023</v>
      </c>
      <c r="G7" s="3" t="s">
        <v>48</v>
      </c>
      <c r="H7" s="3"/>
      <c r="I7" s="3" t="s">
        <v>1985</v>
      </c>
      <c r="J7" s="3" t="s">
        <v>52</v>
      </c>
      <c r="K7" s="3" t="s">
        <v>17</v>
      </c>
      <c r="L7" s="3" t="s">
        <v>2024</v>
      </c>
      <c r="M7" s="3" t="s">
        <v>2011</v>
      </c>
      <c r="N7" s="3" t="s">
        <v>2025</v>
      </c>
      <c r="O7" s="3" t="s">
        <v>2013</v>
      </c>
      <c r="P7" s="3" t="s">
        <v>1959</v>
      </c>
      <c r="Q7" s="3" t="s">
        <v>1959</v>
      </c>
      <c r="R7" s="3"/>
      <c r="S7" s="3" t="s">
        <v>2026</v>
      </c>
      <c r="T7" s="3" t="s">
        <v>2027</v>
      </c>
      <c r="U7" s="3" t="s">
        <v>2016</v>
      </c>
      <c r="V7" s="3" t="s">
        <v>2028</v>
      </c>
      <c r="W7" s="3" t="s">
        <v>15</v>
      </c>
      <c r="X7" s="3" t="s">
        <v>2029</v>
      </c>
      <c r="Y7" s="3" t="s">
        <v>53</v>
      </c>
      <c r="Z7" s="3"/>
      <c r="AA7" s="3"/>
      <c r="AB7" s="3"/>
      <c r="AC7" s="3"/>
      <c r="AD7" s="3" t="s">
        <v>2030</v>
      </c>
      <c r="AE7" s="3" t="s">
        <v>2031</v>
      </c>
      <c r="AF7" s="3"/>
      <c r="AG7" s="3" t="s">
        <v>2032</v>
      </c>
      <c r="AH7" s="3"/>
      <c r="AI7" s="3"/>
      <c r="AJ7" s="3" t="s">
        <v>1967</v>
      </c>
    </row>
    <row r="8" ht="12.75" customHeight="1">
      <c r="A8" s="3" t="s">
        <v>55</v>
      </c>
      <c r="B8" s="3" t="s">
        <v>57</v>
      </c>
      <c r="C8" s="3" t="s">
        <v>2033</v>
      </c>
      <c r="D8" s="3"/>
      <c r="E8" s="3" t="s">
        <v>1953</v>
      </c>
      <c r="F8" s="3" t="s">
        <v>2034</v>
      </c>
      <c r="G8" s="3" t="s">
        <v>54</v>
      </c>
      <c r="H8" s="3"/>
      <c r="I8" s="3" t="s">
        <v>2035</v>
      </c>
      <c r="J8" s="3" t="s">
        <v>58</v>
      </c>
      <c r="K8" s="3" t="s">
        <v>17</v>
      </c>
      <c r="L8" s="3" t="s">
        <v>2036</v>
      </c>
      <c r="M8" s="3" t="s">
        <v>2037</v>
      </c>
      <c r="N8" s="3" t="s">
        <v>2038</v>
      </c>
      <c r="O8" s="3" t="s">
        <v>1974</v>
      </c>
      <c r="P8" s="3" t="s">
        <v>1959</v>
      </c>
      <c r="Q8" s="3" t="s">
        <v>1959</v>
      </c>
      <c r="R8" s="3"/>
      <c r="S8" s="3"/>
      <c r="T8" s="3" t="s">
        <v>2039</v>
      </c>
      <c r="U8" s="3" t="s">
        <v>2040</v>
      </c>
      <c r="V8" s="3" t="s">
        <v>2041</v>
      </c>
      <c r="W8" s="3" t="s">
        <v>15</v>
      </c>
      <c r="X8" s="3" t="s">
        <v>2042</v>
      </c>
      <c r="Y8" s="3" t="s">
        <v>60</v>
      </c>
      <c r="Z8" s="3"/>
      <c r="AA8" s="3"/>
      <c r="AB8" s="3" t="s">
        <v>59</v>
      </c>
      <c r="AC8" s="3"/>
      <c r="AD8" s="3" t="s">
        <v>2043</v>
      </c>
      <c r="AE8" s="3"/>
      <c r="AF8" s="3"/>
      <c r="AG8" s="3" t="s">
        <v>2044</v>
      </c>
      <c r="AH8" s="3" t="s">
        <v>59</v>
      </c>
      <c r="AI8" s="3"/>
      <c r="AJ8" s="3" t="s">
        <v>1967</v>
      </c>
    </row>
    <row r="9" ht="12.75" customHeight="1">
      <c r="A9" s="3" t="s">
        <v>62</v>
      </c>
      <c r="B9" s="3" t="s">
        <v>64</v>
      </c>
      <c r="C9" s="3" t="s">
        <v>2045</v>
      </c>
      <c r="D9" s="3"/>
      <c r="E9" s="3" t="s">
        <v>1953</v>
      </c>
      <c r="F9" s="3" t="s">
        <v>2046</v>
      </c>
      <c r="G9" s="3" t="s">
        <v>61</v>
      </c>
      <c r="H9" s="3"/>
      <c r="I9" s="3" t="s">
        <v>2047</v>
      </c>
      <c r="J9" s="3" t="s">
        <v>65</v>
      </c>
      <c r="K9" s="3" t="s">
        <v>17</v>
      </c>
      <c r="L9" s="3" t="s">
        <v>2048</v>
      </c>
      <c r="M9" s="3" t="s">
        <v>2049</v>
      </c>
      <c r="N9" s="3" t="s">
        <v>2050</v>
      </c>
      <c r="O9" s="3" t="s">
        <v>1974</v>
      </c>
      <c r="P9" s="3" t="s">
        <v>1959</v>
      </c>
      <c r="Q9" s="3" t="s">
        <v>1959</v>
      </c>
      <c r="R9" s="3"/>
      <c r="S9" s="3" t="s">
        <v>2051</v>
      </c>
      <c r="T9" s="3" t="s">
        <v>1990</v>
      </c>
      <c r="U9" s="3" t="s">
        <v>2052</v>
      </c>
      <c r="V9" s="3" t="s">
        <v>2053</v>
      </c>
      <c r="W9" s="3" t="s">
        <v>15</v>
      </c>
      <c r="X9" s="3" t="s">
        <v>2054</v>
      </c>
      <c r="Y9" s="3" t="s">
        <v>66</v>
      </c>
      <c r="Z9" s="3"/>
      <c r="AA9" s="3"/>
      <c r="AB9" s="3"/>
      <c r="AC9" s="3"/>
      <c r="AD9" s="3" t="s">
        <v>2055</v>
      </c>
      <c r="AE9" s="3" t="s">
        <v>2056</v>
      </c>
      <c r="AF9" s="3"/>
      <c r="AG9" s="3" t="s">
        <v>2057</v>
      </c>
      <c r="AH9" s="3"/>
      <c r="AI9" s="3"/>
      <c r="AJ9" s="3" t="s">
        <v>1967</v>
      </c>
    </row>
    <row r="10" ht="12.75" customHeight="1">
      <c r="A10" s="3" t="s">
        <v>68</v>
      </c>
      <c r="B10" s="3" t="s">
        <v>70</v>
      </c>
      <c r="C10" s="3" t="s">
        <v>2058</v>
      </c>
      <c r="D10" s="3"/>
      <c r="E10" s="3" t="s">
        <v>1953</v>
      </c>
      <c r="F10" s="3" t="s">
        <v>2059</v>
      </c>
      <c r="G10" s="3" t="s">
        <v>67</v>
      </c>
      <c r="H10" s="3"/>
      <c r="I10" s="3" t="s">
        <v>1955</v>
      </c>
      <c r="J10" s="3" t="s">
        <v>71</v>
      </c>
      <c r="K10" s="3" t="s">
        <v>17</v>
      </c>
      <c r="L10" s="3"/>
      <c r="M10" s="3" t="s">
        <v>2060</v>
      </c>
      <c r="N10" s="3" t="s">
        <v>2061</v>
      </c>
      <c r="O10" s="3" t="s">
        <v>1974</v>
      </c>
      <c r="P10" s="3" t="s">
        <v>1959</v>
      </c>
      <c r="Q10" s="3" t="s">
        <v>1959</v>
      </c>
      <c r="R10" s="3"/>
      <c r="S10" s="3" t="s">
        <v>2062</v>
      </c>
      <c r="T10" s="3" t="s">
        <v>2063</v>
      </c>
      <c r="U10" s="3" t="s">
        <v>2064</v>
      </c>
      <c r="V10" s="3" t="s">
        <v>2065</v>
      </c>
      <c r="W10" s="3" t="s">
        <v>15</v>
      </c>
      <c r="X10" s="3" t="s">
        <v>2066</v>
      </c>
      <c r="Y10" s="3" t="s">
        <v>73</v>
      </c>
      <c r="Z10" s="3"/>
      <c r="AA10" s="3"/>
      <c r="AB10" s="3" t="s">
        <v>72</v>
      </c>
      <c r="AC10" s="3"/>
      <c r="AD10" s="3"/>
      <c r="AE10" s="3" t="s">
        <v>2067</v>
      </c>
      <c r="AF10" s="3"/>
      <c r="AG10" s="3" t="s">
        <v>2068</v>
      </c>
      <c r="AH10" s="3" t="s">
        <v>72</v>
      </c>
      <c r="AI10" s="3"/>
      <c r="AJ10" s="3" t="s">
        <v>1967</v>
      </c>
    </row>
    <row r="11" ht="12.75" customHeight="1">
      <c r="A11" s="3" t="s">
        <v>75</v>
      </c>
      <c r="B11" s="3" t="s">
        <v>77</v>
      </c>
      <c r="C11" s="3" t="s">
        <v>2069</v>
      </c>
      <c r="D11" s="3"/>
      <c r="E11" s="3" t="s">
        <v>1953</v>
      </c>
      <c r="F11" s="3" t="s">
        <v>2070</v>
      </c>
      <c r="G11" s="3" t="s">
        <v>74</v>
      </c>
      <c r="H11" s="3"/>
      <c r="I11" s="3" t="s">
        <v>2071</v>
      </c>
      <c r="J11" s="3" t="s">
        <v>79</v>
      </c>
      <c r="K11" s="3" t="s">
        <v>17</v>
      </c>
      <c r="L11" s="3" t="s">
        <v>2072</v>
      </c>
      <c r="M11" s="3" t="s">
        <v>2060</v>
      </c>
      <c r="N11" s="3" t="s">
        <v>2073</v>
      </c>
      <c r="O11" s="3" t="s">
        <v>2013</v>
      </c>
      <c r="P11" s="3" t="s">
        <v>1959</v>
      </c>
      <c r="Q11" s="3" t="s">
        <v>1959</v>
      </c>
      <c r="R11" s="3"/>
      <c r="S11" s="3" t="s">
        <v>2074</v>
      </c>
      <c r="T11" s="3" t="s">
        <v>2039</v>
      </c>
      <c r="U11" s="3" t="s">
        <v>2064</v>
      </c>
      <c r="V11" s="3" t="s">
        <v>2075</v>
      </c>
      <c r="W11" s="3" t="s">
        <v>15</v>
      </c>
      <c r="X11" s="3" t="s">
        <v>2076</v>
      </c>
      <c r="Y11" s="3" t="s">
        <v>81</v>
      </c>
      <c r="Z11" s="3"/>
      <c r="AA11" s="3"/>
      <c r="AB11" s="3" t="s">
        <v>80</v>
      </c>
      <c r="AC11" s="3"/>
      <c r="AD11" s="3" t="s">
        <v>2077</v>
      </c>
      <c r="AE11" s="3" t="s">
        <v>2078</v>
      </c>
      <c r="AF11" s="3"/>
      <c r="AG11" s="3" t="s">
        <v>2079</v>
      </c>
      <c r="AH11" s="3" t="s">
        <v>80</v>
      </c>
      <c r="AI11" s="3"/>
      <c r="AJ11" s="3" t="s">
        <v>1967</v>
      </c>
    </row>
    <row r="12" ht="12.75" customHeight="1">
      <c r="A12" s="3" t="s">
        <v>83</v>
      </c>
      <c r="B12" s="3" t="s">
        <v>85</v>
      </c>
      <c r="C12" s="3" t="s">
        <v>2080</v>
      </c>
      <c r="D12" s="3"/>
      <c r="E12" s="3" t="s">
        <v>1953</v>
      </c>
      <c r="F12" s="3" t="s">
        <v>2081</v>
      </c>
      <c r="G12" s="3" t="s">
        <v>82</v>
      </c>
      <c r="H12" s="3"/>
      <c r="I12" s="3" t="s">
        <v>2082</v>
      </c>
      <c r="J12" s="3" t="s">
        <v>87</v>
      </c>
      <c r="K12" s="3" t="s">
        <v>17</v>
      </c>
      <c r="L12" s="3" t="s">
        <v>2083</v>
      </c>
      <c r="M12" s="3" t="s">
        <v>2060</v>
      </c>
      <c r="N12" s="3" t="s">
        <v>1973</v>
      </c>
      <c r="O12" s="3" t="s">
        <v>2013</v>
      </c>
      <c r="P12" s="3" t="s">
        <v>1959</v>
      </c>
      <c r="Q12" s="3" t="s">
        <v>1959</v>
      </c>
      <c r="R12" s="3"/>
      <c r="S12" s="3" t="s">
        <v>2084</v>
      </c>
      <c r="T12" s="3" t="s">
        <v>1976</v>
      </c>
      <c r="U12" s="3" t="s">
        <v>2064</v>
      </c>
      <c r="V12" s="3" t="s">
        <v>1978</v>
      </c>
      <c r="W12" s="3" t="s">
        <v>15</v>
      </c>
      <c r="X12" s="3" t="s">
        <v>1979</v>
      </c>
      <c r="Y12" s="3" t="s">
        <v>88</v>
      </c>
      <c r="Z12" s="3"/>
      <c r="AA12" s="3"/>
      <c r="AB12" s="3"/>
      <c r="AC12" s="3"/>
      <c r="AD12" s="3" t="s">
        <v>2085</v>
      </c>
      <c r="AE12" s="3" t="s">
        <v>2086</v>
      </c>
      <c r="AF12" s="3"/>
      <c r="AG12" s="3" t="s">
        <v>2087</v>
      </c>
      <c r="AH12" s="3"/>
      <c r="AI12" s="3"/>
      <c r="AJ12" s="3" t="s">
        <v>1967</v>
      </c>
    </row>
    <row r="13" ht="12.75" customHeight="1">
      <c r="A13" s="3" t="s">
        <v>90</v>
      </c>
      <c r="B13" s="3" t="s">
        <v>92</v>
      </c>
      <c r="C13" s="3" t="s">
        <v>2088</v>
      </c>
      <c r="D13" s="3"/>
      <c r="E13" s="3" t="s">
        <v>1953</v>
      </c>
      <c r="F13" s="3" t="s">
        <v>2089</v>
      </c>
      <c r="G13" s="3" t="s">
        <v>89</v>
      </c>
      <c r="H13" s="3"/>
      <c r="I13" s="3" t="s">
        <v>2090</v>
      </c>
      <c r="J13" s="3" t="s">
        <v>93</v>
      </c>
      <c r="K13" s="3" t="s">
        <v>17</v>
      </c>
      <c r="L13" s="3" t="s">
        <v>2091</v>
      </c>
      <c r="M13" s="3" t="s">
        <v>2092</v>
      </c>
      <c r="N13" s="3" t="s">
        <v>2038</v>
      </c>
      <c r="O13" s="3" t="s">
        <v>2013</v>
      </c>
      <c r="P13" s="3" t="s">
        <v>1959</v>
      </c>
      <c r="Q13" s="3" t="s">
        <v>1959</v>
      </c>
      <c r="R13" s="3"/>
      <c r="S13" s="3"/>
      <c r="T13" s="3" t="s">
        <v>2039</v>
      </c>
      <c r="U13" s="3" t="s">
        <v>2093</v>
      </c>
      <c r="V13" s="3" t="s">
        <v>2041</v>
      </c>
      <c r="W13" s="3" t="s">
        <v>15</v>
      </c>
      <c r="X13" s="3" t="s">
        <v>2042</v>
      </c>
      <c r="Y13" s="3" t="s">
        <v>95</v>
      </c>
      <c r="Z13" s="3"/>
      <c r="AA13" s="3"/>
      <c r="AB13" s="3" t="s">
        <v>94</v>
      </c>
      <c r="AC13" s="3"/>
      <c r="AD13" s="3" t="s">
        <v>2094</v>
      </c>
      <c r="AE13" s="3"/>
      <c r="AF13" s="3"/>
      <c r="AG13" s="3" t="s">
        <v>2095</v>
      </c>
      <c r="AH13" s="3" t="s">
        <v>94</v>
      </c>
      <c r="AI13" s="3"/>
      <c r="AJ13" s="3" t="s">
        <v>1967</v>
      </c>
    </row>
    <row r="14" ht="12.75" customHeight="1">
      <c r="A14" s="3" t="s">
        <v>97</v>
      </c>
      <c r="B14" s="3" t="s">
        <v>99</v>
      </c>
      <c r="C14" s="3" t="s">
        <v>2096</v>
      </c>
      <c r="D14" s="3"/>
      <c r="E14" s="3" t="s">
        <v>1953</v>
      </c>
      <c r="F14" s="3" t="s">
        <v>2097</v>
      </c>
      <c r="G14" s="3" t="s">
        <v>96</v>
      </c>
      <c r="H14" s="3"/>
      <c r="I14" s="3" t="s">
        <v>2098</v>
      </c>
      <c r="J14" s="3" t="s">
        <v>100</v>
      </c>
      <c r="K14" s="3" t="s">
        <v>17</v>
      </c>
      <c r="L14" s="3" t="s">
        <v>2099</v>
      </c>
      <c r="M14" s="3" t="s">
        <v>2092</v>
      </c>
      <c r="N14" s="3" t="s">
        <v>2100</v>
      </c>
      <c r="O14" s="3" t="s">
        <v>2101</v>
      </c>
      <c r="P14" s="3" t="s">
        <v>1959</v>
      </c>
      <c r="Q14" s="3" t="s">
        <v>1959</v>
      </c>
      <c r="R14" s="3"/>
      <c r="S14" s="3" t="s">
        <v>2102</v>
      </c>
      <c r="T14" s="3" t="s">
        <v>1990</v>
      </c>
      <c r="U14" s="3" t="s">
        <v>2093</v>
      </c>
      <c r="V14" s="3" t="s">
        <v>2103</v>
      </c>
      <c r="W14" s="3" t="s">
        <v>15</v>
      </c>
      <c r="X14" s="3" t="s">
        <v>2104</v>
      </c>
      <c r="Y14" s="3" t="s">
        <v>102</v>
      </c>
      <c r="Z14" s="3"/>
      <c r="AA14" s="3"/>
      <c r="AB14" s="3" t="s">
        <v>101</v>
      </c>
      <c r="AC14" s="3"/>
      <c r="AD14" s="3" t="s">
        <v>2105</v>
      </c>
      <c r="AE14" s="3" t="s">
        <v>2106</v>
      </c>
      <c r="AF14" s="3"/>
      <c r="AG14" s="3" t="s">
        <v>2107</v>
      </c>
      <c r="AH14" s="3" t="s">
        <v>101</v>
      </c>
      <c r="AI14" s="3"/>
      <c r="AJ14" s="3" t="s">
        <v>1967</v>
      </c>
    </row>
    <row r="15" ht="12.75" customHeight="1">
      <c r="A15" s="3" t="s">
        <v>104</v>
      </c>
      <c r="B15" s="3" t="s">
        <v>106</v>
      </c>
      <c r="C15" s="3" t="s">
        <v>2108</v>
      </c>
      <c r="D15" s="3"/>
      <c r="E15" s="3" t="s">
        <v>1953</v>
      </c>
      <c r="F15" s="3" t="s">
        <v>2109</v>
      </c>
      <c r="G15" s="3" t="s">
        <v>103</v>
      </c>
      <c r="H15" s="3"/>
      <c r="I15" s="3" t="s">
        <v>2110</v>
      </c>
      <c r="J15" s="3" t="s">
        <v>107</v>
      </c>
      <c r="K15" s="3" t="s">
        <v>17</v>
      </c>
      <c r="L15" s="3" t="s">
        <v>2111</v>
      </c>
      <c r="M15" s="3" t="s">
        <v>2092</v>
      </c>
      <c r="N15" s="3"/>
      <c r="O15" s="3" t="s">
        <v>2112</v>
      </c>
      <c r="P15" s="3" t="s">
        <v>1959</v>
      </c>
      <c r="Q15" s="3" t="s">
        <v>1959</v>
      </c>
      <c r="R15" s="3"/>
      <c r="S15" s="3" t="s">
        <v>2113</v>
      </c>
      <c r="T15" s="3" t="s">
        <v>2114</v>
      </c>
      <c r="U15" s="3" t="s">
        <v>2093</v>
      </c>
      <c r="V15" s="3" t="s">
        <v>2115</v>
      </c>
      <c r="W15" s="3" t="s">
        <v>15</v>
      </c>
      <c r="X15" s="3" t="s">
        <v>2116</v>
      </c>
      <c r="Y15" s="3" t="s">
        <v>109</v>
      </c>
      <c r="Z15" s="3"/>
      <c r="AA15" s="3"/>
      <c r="AB15" s="3" t="s">
        <v>108</v>
      </c>
      <c r="AC15" s="3"/>
      <c r="AD15" s="3" t="s">
        <v>2117</v>
      </c>
      <c r="AE15" s="3" t="s">
        <v>2118</v>
      </c>
      <c r="AF15" s="3"/>
      <c r="AG15" s="3" t="s">
        <v>2119</v>
      </c>
      <c r="AH15" s="3" t="s">
        <v>108</v>
      </c>
      <c r="AI15" s="3"/>
      <c r="AJ15" s="3" t="s">
        <v>1967</v>
      </c>
    </row>
    <row r="16" ht="12.75" customHeight="1">
      <c r="A16" s="3" t="s">
        <v>111</v>
      </c>
      <c r="B16" s="3" t="s">
        <v>113</v>
      </c>
      <c r="C16" s="3" t="s">
        <v>2120</v>
      </c>
      <c r="D16" s="3"/>
      <c r="E16" s="3" t="s">
        <v>1953</v>
      </c>
      <c r="F16" s="3" t="s">
        <v>2121</v>
      </c>
      <c r="G16" s="3" t="s">
        <v>110</v>
      </c>
      <c r="H16" s="3"/>
      <c r="I16" s="3" t="s">
        <v>2122</v>
      </c>
      <c r="J16" s="3" t="s">
        <v>114</v>
      </c>
      <c r="K16" s="3" t="s">
        <v>17</v>
      </c>
      <c r="L16" s="3" t="s">
        <v>2123</v>
      </c>
      <c r="M16" s="3" t="s">
        <v>2092</v>
      </c>
      <c r="N16" s="3"/>
      <c r="O16" s="3" t="s">
        <v>2112</v>
      </c>
      <c r="P16" s="3" t="s">
        <v>1959</v>
      </c>
      <c r="Q16" s="3" t="s">
        <v>1959</v>
      </c>
      <c r="R16" s="3"/>
      <c r="S16" s="3" t="s">
        <v>2124</v>
      </c>
      <c r="T16" s="3" t="s">
        <v>2125</v>
      </c>
      <c r="U16" s="3" t="s">
        <v>2093</v>
      </c>
      <c r="V16" s="3" t="s">
        <v>2126</v>
      </c>
      <c r="W16" s="3" t="s">
        <v>15</v>
      </c>
      <c r="X16" s="3" t="s">
        <v>1988</v>
      </c>
      <c r="Y16" s="3" t="s">
        <v>115</v>
      </c>
      <c r="Z16" s="3"/>
      <c r="AA16" s="3"/>
      <c r="AB16" s="3"/>
      <c r="AC16" s="3"/>
      <c r="AD16" s="3" t="s">
        <v>2127</v>
      </c>
      <c r="AE16" s="3" t="s">
        <v>2128</v>
      </c>
      <c r="AF16" s="3"/>
      <c r="AG16" s="3" t="s">
        <v>2129</v>
      </c>
      <c r="AH16" s="3"/>
      <c r="AI16" s="3"/>
      <c r="AJ16" s="3" t="s">
        <v>1967</v>
      </c>
    </row>
    <row r="17" ht="12.75" customHeight="1">
      <c r="A17" s="3" t="s">
        <v>117</v>
      </c>
      <c r="B17" s="3" t="s">
        <v>119</v>
      </c>
      <c r="C17" s="3" t="s">
        <v>2130</v>
      </c>
      <c r="D17" s="3"/>
      <c r="E17" s="3" t="s">
        <v>1953</v>
      </c>
      <c r="F17" s="3" t="s">
        <v>2131</v>
      </c>
      <c r="G17" s="3" t="s">
        <v>116</v>
      </c>
      <c r="H17" s="3"/>
      <c r="I17" s="3" t="s">
        <v>2132</v>
      </c>
      <c r="J17" s="3" t="s">
        <v>121</v>
      </c>
      <c r="K17" s="3" t="s">
        <v>17</v>
      </c>
      <c r="L17" s="3"/>
      <c r="M17" s="3" t="s">
        <v>2133</v>
      </c>
      <c r="N17" s="3" t="s">
        <v>2134</v>
      </c>
      <c r="O17" s="3" t="s">
        <v>2112</v>
      </c>
      <c r="P17" s="3" t="s">
        <v>1959</v>
      </c>
      <c r="Q17" s="3" t="s">
        <v>1959</v>
      </c>
      <c r="R17" s="3"/>
      <c r="S17" s="3" t="s">
        <v>2135</v>
      </c>
      <c r="T17" s="3" t="s">
        <v>2015</v>
      </c>
      <c r="U17" s="3" t="s">
        <v>2136</v>
      </c>
      <c r="V17" s="3" t="s">
        <v>2137</v>
      </c>
      <c r="W17" s="3" t="s">
        <v>15</v>
      </c>
      <c r="X17" s="3" t="s">
        <v>2138</v>
      </c>
      <c r="Y17" s="3" t="s">
        <v>123</v>
      </c>
      <c r="Z17" s="3"/>
      <c r="AA17" s="3"/>
      <c r="AB17" s="3" t="s">
        <v>122</v>
      </c>
      <c r="AC17" s="3"/>
      <c r="AD17" s="3" t="s">
        <v>2139</v>
      </c>
      <c r="AE17" s="3" t="s">
        <v>2140</v>
      </c>
      <c r="AF17" s="3"/>
      <c r="AG17" s="3" t="s">
        <v>2141</v>
      </c>
      <c r="AH17" s="3" t="s">
        <v>122</v>
      </c>
      <c r="AI17" s="3"/>
      <c r="AJ17" s="3" t="s">
        <v>1967</v>
      </c>
    </row>
    <row r="18" ht="12.75" customHeight="1">
      <c r="A18" s="3" t="s">
        <v>125</v>
      </c>
      <c r="B18" s="3" t="s">
        <v>127</v>
      </c>
      <c r="C18" s="3" t="s">
        <v>2142</v>
      </c>
      <c r="D18" s="3"/>
      <c r="E18" s="3" t="s">
        <v>1953</v>
      </c>
      <c r="F18" s="3"/>
      <c r="G18" s="3" t="s">
        <v>124</v>
      </c>
      <c r="H18" s="3"/>
      <c r="I18" s="3" t="s">
        <v>2143</v>
      </c>
      <c r="J18" s="3" t="s">
        <v>129</v>
      </c>
      <c r="K18" s="3" t="s">
        <v>17</v>
      </c>
      <c r="L18" s="3"/>
      <c r="M18" s="3" t="s">
        <v>2144</v>
      </c>
      <c r="N18" s="3" t="s">
        <v>2145</v>
      </c>
      <c r="O18" s="3" t="s">
        <v>2146</v>
      </c>
      <c r="P18" s="3" t="s">
        <v>1959</v>
      </c>
      <c r="Q18" s="3" t="s">
        <v>1959</v>
      </c>
      <c r="R18" s="3"/>
      <c r="S18" s="3"/>
      <c r="T18" s="3" t="s">
        <v>2147</v>
      </c>
      <c r="U18" s="3" t="s">
        <v>2148</v>
      </c>
      <c r="V18" s="3" t="s">
        <v>2149</v>
      </c>
      <c r="W18" s="3" t="s">
        <v>15</v>
      </c>
      <c r="X18" s="3" t="s">
        <v>2150</v>
      </c>
      <c r="Y18" s="3" t="s">
        <v>130</v>
      </c>
      <c r="Z18" s="3"/>
      <c r="AA18" s="3"/>
      <c r="AB18" s="3"/>
      <c r="AC18" s="3"/>
      <c r="AD18" s="3"/>
      <c r="AE18" s="3" t="s">
        <v>2151</v>
      </c>
      <c r="AF18" s="3"/>
      <c r="AG18" s="3" t="s">
        <v>2152</v>
      </c>
      <c r="AH18" s="3"/>
      <c r="AI18" s="3"/>
      <c r="AJ18" s="3" t="s">
        <v>1967</v>
      </c>
    </row>
    <row r="19" ht="12.75" customHeight="1">
      <c r="A19" s="3" t="s">
        <v>132</v>
      </c>
      <c r="B19" s="3" t="s">
        <v>134</v>
      </c>
      <c r="C19" s="3" t="s">
        <v>2153</v>
      </c>
      <c r="D19" s="3"/>
      <c r="E19" s="3" t="s">
        <v>1953</v>
      </c>
      <c r="F19" s="3" t="s">
        <v>2154</v>
      </c>
      <c r="G19" s="3" t="s">
        <v>131</v>
      </c>
      <c r="H19" s="3"/>
      <c r="I19" s="3" t="s">
        <v>2155</v>
      </c>
      <c r="J19" s="3" t="s">
        <v>135</v>
      </c>
      <c r="K19" s="3" t="s">
        <v>17</v>
      </c>
      <c r="L19" s="3"/>
      <c r="M19" s="3" t="s">
        <v>2144</v>
      </c>
      <c r="N19" s="3" t="s">
        <v>2156</v>
      </c>
      <c r="O19" s="3" t="s">
        <v>2112</v>
      </c>
      <c r="P19" s="3" t="s">
        <v>1959</v>
      </c>
      <c r="Q19" s="3" t="s">
        <v>1959</v>
      </c>
      <c r="R19" s="3"/>
      <c r="S19" s="3" t="s">
        <v>2157</v>
      </c>
      <c r="T19" s="3" t="s">
        <v>2158</v>
      </c>
      <c r="U19" s="3" t="s">
        <v>2148</v>
      </c>
      <c r="V19" s="3" t="s">
        <v>2159</v>
      </c>
      <c r="W19" s="3" t="s">
        <v>15</v>
      </c>
      <c r="X19" s="3" t="s">
        <v>2160</v>
      </c>
      <c r="Y19" s="3" t="s">
        <v>137</v>
      </c>
      <c r="Z19" s="3"/>
      <c r="AA19" s="3"/>
      <c r="AB19" s="3" t="s">
        <v>136</v>
      </c>
      <c r="AC19" s="3"/>
      <c r="AD19" s="3"/>
      <c r="AE19" s="3" t="s">
        <v>2161</v>
      </c>
      <c r="AF19" s="3"/>
      <c r="AG19" s="3" t="s">
        <v>2162</v>
      </c>
      <c r="AH19" s="3" t="s">
        <v>136</v>
      </c>
      <c r="AI19" s="3"/>
      <c r="AJ19" s="3" t="s">
        <v>1967</v>
      </c>
    </row>
    <row r="20" ht="12.75" customHeight="1">
      <c r="A20" s="3" t="s">
        <v>139</v>
      </c>
      <c r="B20" s="3" t="s">
        <v>141</v>
      </c>
      <c r="C20" s="3" t="s">
        <v>2163</v>
      </c>
      <c r="D20" s="3"/>
      <c r="E20" s="3" t="s">
        <v>1953</v>
      </c>
      <c r="F20" s="3" t="s">
        <v>2164</v>
      </c>
      <c r="G20" s="3" t="s">
        <v>138</v>
      </c>
      <c r="H20" s="3" t="s">
        <v>2165</v>
      </c>
      <c r="I20" s="3" t="s">
        <v>1997</v>
      </c>
      <c r="J20" s="3" t="s">
        <v>142</v>
      </c>
      <c r="K20" s="3" t="s">
        <v>17</v>
      </c>
      <c r="L20" s="3" t="s">
        <v>2166</v>
      </c>
      <c r="M20" s="3" t="s">
        <v>1999</v>
      </c>
      <c r="N20" s="3" t="s">
        <v>2167</v>
      </c>
      <c r="O20" s="3" t="s">
        <v>2112</v>
      </c>
      <c r="P20" s="3" t="s">
        <v>1959</v>
      </c>
      <c r="Q20" s="3" t="s">
        <v>1959</v>
      </c>
      <c r="R20" s="3"/>
      <c r="S20" s="3" t="s">
        <v>2168</v>
      </c>
      <c r="T20" s="3" t="s">
        <v>2002</v>
      </c>
      <c r="U20" s="3" t="s">
        <v>15</v>
      </c>
      <c r="V20" s="3" t="s">
        <v>2169</v>
      </c>
      <c r="W20" s="3" t="s">
        <v>15</v>
      </c>
      <c r="X20" s="3" t="s">
        <v>2170</v>
      </c>
      <c r="Y20" s="3" t="s">
        <v>144</v>
      </c>
      <c r="Z20" s="3"/>
      <c r="AA20" s="3"/>
      <c r="AB20" s="3" t="s">
        <v>143</v>
      </c>
      <c r="AC20" s="3"/>
      <c r="AD20" s="3" t="s">
        <v>2171</v>
      </c>
      <c r="AE20" s="3" t="s">
        <v>2172</v>
      </c>
      <c r="AF20" s="3"/>
      <c r="AG20" s="3" t="s">
        <v>2173</v>
      </c>
      <c r="AH20" s="3" t="s">
        <v>143</v>
      </c>
      <c r="AI20" s="3"/>
      <c r="AJ20" s="3" t="s">
        <v>1967</v>
      </c>
    </row>
    <row r="21" ht="12.75" customHeight="1">
      <c r="A21" s="3" t="s">
        <v>146</v>
      </c>
      <c r="B21" s="3" t="s">
        <v>148</v>
      </c>
      <c r="C21" s="3" t="s">
        <v>2174</v>
      </c>
      <c r="D21" s="3"/>
      <c r="E21" s="3" t="s">
        <v>1953</v>
      </c>
      <c r="F21" s="3" t="s">
        <v>2175</v>
      </c>
      <c r="G21" s="3" t="s">
        <v>145</v>
      </c>
      <c r="H21" s="3"/>
      <c r="I21" s="3" t="s">
        <v>2090</v>
      </c>
      <c r="J21" s="3" t="s">
        <v>149</v>
      </c>
      <c r="K21" s="3" t="s">
        <v>17</v>
      </c>
      <c r="L21" s="3" t="s">
        <v>2176</v>
      </c>
      <c r="M21" s="3" t="s">
        <v>2144</v>
      </c>
      <c r="N21" s="3" t="s">
        <v>2038</v>
      </c>
      <c r="O21" s="3" t="s">
        <v>2112</v>
      </c>
      <c r="P21" s="3" t="s">
        <v>1959</v>
      </c>
      <c r="Q21" s="3" t="s">
        <v>1959</v>
      </c>
      <c r="R21" s="3"/>
      <c r="S21" s="3"/>
      <c r="T21" s="3" t="s">
        <v>2039</v>
      </c>
      <c r="U21" s="3" t="s">
        <v>2148</v>
      </c>
      <c r="V21" s="3" t="s">
        <v>2041</v>
      </c>
      <c r="W21" s="3" t="s">
        <v>15</v>
      </c>
      <c r="X21" s="3" t="s">
        <v>2042</v>
      </c>
      <c r="Y21" s="3" t="s">
        <v>151</v>
      </c>
      <c r="Z21" s="3"/>
      <c r="AA21" s="3"/>
      <c r="AB21" s="3" t="s">
        <v>150</v>
      </c>
      <c r="AC21" s="3"/>
      <c r="AD21" s="3" t="s">
        <v>2177</v>
      </c>
      <c r="AE21" s="3"/>
      <c r="AF21" s="3"/>
      <c r="AG21" s="3" t="s">
        <v>2178</v>
      </c>
      <c r="AH21" s="3" t="s">
        <v>150</v>
      </c>
      <c r="AI21" s="3"/>
      <c r="AJ21" s="3" t="s">
        <v>1967</v>
      </c>
    </row>
    <row r="22" ht="12.75" customHeight="1">
      <c r="A22" s="3" t="s">
        <v>153</v>
      </c>
      <c r="B22" s="3" t="s">
        <v>155</v>
      </c>
      <c r="C22" s="3" t="s">
        <v>2179</v>
      </c>
      <c r="D22" s="3"/>
      <c r="E22" s="3" t="s">
        <v>1953</v>
      </c>
      <c r="F22" s="3" t="s">
        <v>2180</v>
      </c>
      <c r="G22" s="3" t="s">
        <v>152</v>
      </c>
      <c r="H22" s="3"/>
      <c r="I22" s="3" t="s">
        <v>2098</v>
      </c>
      <c r="J22" s="3" t="s">
        <v>156</v>
      </c>
      <c r="K22" s="3" t="s">
        <v>17</v>
      </c>
      <c r="L22" s="3" t="s">
        <v>2181</v>
      </c>
      <c r="M22" s="3" t="s">
        <v>2144</v>
      </c>
      <c r="N22" s="3" t="s">
        <v>2182</v>
      </c>
      <c r="O22" s="3" t="s">
        <v>2112</v>
      </c>
      <c r="P22" s="3" t="s">
        <v>1959</v>
      </c>
      <c r="Q22" s="3" t="s">
        <v>1959</v>
      </c>
      <c r="R22" s="3"/>
      <c r="S22" s="3" t="s">
        <v>2183</v>
      </c>
      <c r="T22" s="3" t="s">
        <v>2184</v>
      </c>
      <c r="U22" s="3" t="s">
        <v>2148</v>
      </c>
      <c r="V22" s="3" t="s">
        <v>2185</v>
      </c>
      <c r="W22" s="3" t="s">
        <v>15</v>
      </c>
      <c r="X22" s="3" t="s">
        <v>2186</v>
      </c>
      <c r="Y22" s="3" t="s">
        <v>158</v>
      </c>
      <c r="Z22" s="3"/>
      <c r="AA22" s="3"/>
      <c r="AB22" s="3" t="s">
        <v>157</v>
      </c>
      <c r="AC22" s="3"/>
      <c r="AD22" s="3" t="s">
        <v>2187</v>
      </c>
      <c r="AE22" s="3" t="s">
        <v>2188</v>
      </c>
      <c r="AF22" s="3"/>
      <c r="AG22" s="3" t="s">
        <v>2189</v>
      </c>
      <c r="AH22" s="3" t="s">
        <v>157</v>
      </c>
      <c r="AI22" s="3"/>
      <c r="AJ22" s="3" t="s">
        <v>1967</v>
      </c>
    </row>
    <row r="23" ht="12.75" customHeight="1">
      <c r="A23" s="3" t="s">
        <v>160</v>
      </c>
      <c r="B23" s="3" t="s">
        <v>161</v>
      </c>
      <c r="C23" s="3" t="s">
        <v>2190</v>
      </c>
      <c r="D23" s="3"/>
      <c r="E23" s="3" t="s">
        <v>1953</v>
      </c>
      <c r="F23" s="3"/>
      <c r="G23" s="3" t="s">
        <v>159</v>
      </c>
      <c r="H23" s="3"/>
      <c r="I23" s="3" t="s">
        <v>2191</v>
      </c>
      <c r="J23" s="3" t="s">
        <v>162</v>
      </c>
      <c r="K23" s="3" t="s">
        <v>17</v>
      </c>
      <c r="L23" s="3"/>
      <c r="M23" s="3" t="s">
        <v>2144</v>
      </c>
      <c r="N23" s="3" t="s">
        <v>2192</v>
      </c>
      <c r="O23" s="3" t="s">
        <v>1974</v>
      </c>
      <c r="P23" s="3" t="s">
        <v>1959</v>
      </c>
      <c r="Q23" s="3" t="s">
        <v>1959</v>
      </c>
      <c r="R23" s="3"/>
      <c r="S23" s="3" t="s">
        <v>2193</v>
      </c>
      <c r="T23" s="3" t="s">
        <v>2194</v>
      </c>
      <c r="U23" s="3" t="s">
        <v>2148</v>
      </c>
      <c r="V23" s="3" t="s">
        <v>2195</v>
      </c>
      <c r="W23" s="3" t="s">
        <v>15</v>
      </c>
      <c r="X23" s="3" t="s">
        <v>2196</v>
      </c>
      <c r="Y23" s="3" t="s">
        <v>164</v>
      </c>
      <c r="Z23" s="3" t="s">
        <v>2197</v>
      </c>
      <c r="AA23" s="3" t="s">
        <v>2197</v>
      </c>
      <c r="AB23" s="3" t="s">
        <v>163</v>
      </c>
      <c r="AC23" s="3" t="s">
        <v>2197</v>
      </c>
      <c r="AD23" s="3"/>
      <c r="AE23" s="3" t="s">
        <v>2198</v>
      </c>
      <c r="AF23" s="3" t="s">
        <v>2197</v>
      </c>
      <c r="AG23" s="3" t="s">
        <v>2199</v>
      </c>
      <c r="AH23" s="3" t="s">
        <v>163</v>
      </c>
      <c r="AI23" s="3"/>
      <c r="AJ23" s="3" t="s">
        <v>1967</v>
      </c>
    </row>
    <row r="24" ht="12.75" customHeight="1">
      <c r="A24" s="3" t="s">
        <v>166</v>
      </c>
      <c r="B24" s="3" t="s">
        <v>168</v>
      </c>
      <c r="C24" s="3" t="s">
        <v>2200</v>
      </c>
      <c r="D24" s="3"/>
      <c r="E24" s="3" t="s">
        <v>1953</v>
      </c>
      <c r="F24" s="3" t="s">
        <v>2201</v>
      </c>
      <c r="G24" s="3" t="s">
        <v>165</v>
      </c>
      <c r="H24" s="3"/>
      <c r="I24" s="3" t="s">
        <v>2202</v>
      </c>
      <c r="J24" s="3" t="s">
        <v>170</v>
      </c>
      <c r="K24" s="3" t="s">
        <v>17</v>
      </c>
      <c r="L24" s="3" t="s">
        <v>2203</v>
      </c>
      <c r="M24" s="3" t="s">
        <v>2144</v>
      </c>
      <c r="N24" s="3" t="s">
        <v>1973</v>
      </c>
      <c r="O24" s="3" t="s">
        <v>2112</v>
      </c>
      <c r="P24" s="3" t="s">
        <v>1959</v>
      </c>
      <c r="Q24" s="3" t="s">
        <v>1959</v>
      </c>
      <c r="R24" s="3"/>
      <c r="S24" s="3" t="s">
        <v>2204</v>
      </c>
      <c r="T24" s="3" t="s">
        <v>1976</v>
      </c>
      <c r="U24" s="3" t="s">
        <v>2148</v>
      </c>
      <c r="V24" s="3" t="s">
        <v>1978</v>
      </c>
      <c r="W24" s="3" t="s">
        <v>15</v>
      </c>
      <c r="X24" s="3" t="s">
        <v>1979</v>
      </c>
      <c r="Y24" s="3" t="s">
        <v>172</v>
      </c>
      <c r="Z24" s="3"/>
      <c r="AA24" s="3"/>
      <c r="AB24" s="3" t="s">
        <v>171</v>
      </c>
      <c r="AC24" s="3"/>
      <c r="AD24" s="3" t="s">
        <v>2205</v>
      </c>
      <c r="AE24" s="3" t="s">
        <v>2206</v>
      </c>
      <c r="AF24" s="3"/>
      <c r="AG24" s="3" t="s">
        <v>2207</v>
      </c>
      <c r="AH24" s="3" t="s">
        <v>171</v>
      </c>
      <c r="AI24" s="3"/>
      <c r="AJ24" s="3" t="s">
        <v>1967</v>
      </c>
    </row>
    <row r="25" ht="12.75" customHeight="1">
      <c r="A25" s="3" t="s">
        <v>174</v>
      </c>
      <c r="B25" s="3" t="s">
        <v>175</v>
      </c>
      <c r="C25" s="3" t="s">
        <v>2208</v>
      </c>
      <c r="D25" s="3"/>
      <c r="E25" s="3" t="s">
        <v>1953</v>
      </c>
      <c r="F25" s="3" t="s">
        <v>2209</v>
      </c>
      <c r="G25" s="3" t="s">
        <v>173</v>
      </c>
      <c r="H25" s="3"/>
      <c r="I25" s="3" t="s">
        <v>2210</v>
      </c>
      <c r="J25" s="3" t="s">
        <v>176</v>
      </c>
      <c r="K25" s="3" t="s">
        <v>17</v>
      </c>
      <c r="L25" s="3" t="s">
        <v>2211</v>
      </c>
      <c r="M25" s="3" t="s">
        <v>2212</v>
      </c>
      <c r="N25" s="3" t="s">
        <v>2213</v>
      </c>
      <c r="O25" s="3" t="s">
        <v>2146</v>
      </c>
      <c r="P25" s="3" t="s">
        <v>1959</v>
      </c>
      <c r="Q25" s="3" t="s">
        <v>1959</v>
      </c>
      <c r="R25" s="3"/>
      <c r="S25" s="3" t="s">
        <v>2214</v>
      </c>
      <c r="T25" s="3" t="s">
        <v>2039</v>
      </c>
      <c r="U25" s="3" t="s">
        <v>2215</v>
      </c>
      <c r="V25" s="3" t="s">
        <v>2216</v>
      </c>
      <c r="W25" s="3" t="s">
        <v>15</v>
      </c>
      <c r="X25" s="3" t="s">
        <v>2217</v>
      </c>
      <c r="Y25" s="3" t="s">
        <v>178</v>
      </c>
      <c r="Z25" s="3"/>
      <c r="AA25" s="3"/>
      <c r="AB25" s="3" t="s">
        <v>177</v>
      </c>
      <c r="AC25" s="3"/>
      <c r="AD25" s="3" t="s">
        <v>2218</v>
      </c>
      <c r="AE25" s="3" t="s">
        <v>2219</v>
      </c>
      <c r="AF25" s="3"/>
      <c r="AG25" s="3" t="s">
        <v>2220</v>
      </c>
      <c r="AH25" s="3" t="s">
        <v>177</v>
      </c>
      <c r="AI25" s="3"/>
      <c r="AJ25" s="3" t="s">
        <v>1967</v>
      </c>
    </row>
    <row r="26" ht="12.75" customHeight="1">
      <c r="A26" s="3" t="s">
        <v>180</v>
      </c>
      <c r="B26" s="3" t="s">
        <v>181</v>
      </c>
      <c r="C26" s="3" t="s">
        <v>2221</v>
      </c>
      <c r="D26" s="3"/>
      <c r="E26" s="3" t="s">
        <v>1953</v>
      </c>
      <c r="F26" s="3" t="s">
        <v>2222</v>
      </c>
      <c r="G26" s="3" t="s">
        <v>179</v>
      </c>
      <c r="H26" s="3"/>
      <c r="I26" s="3" t="s">
        <v>2223</v>
      </c>
      <c r="J26" s="3" t="s">
        <v>182</v>
      </c>
      <c r="K26" s="3" t="s">
        <v>17</v>
      </c>
      <c r="L26" s="3"/>
      <c r="M26" s="3" t="s">
        <v>2212</v>
      </c>
      <c r="N26" s="3" t="s">
        <v>2224</v>
      </c>
      <c r="O26" s="3" t="s">
        <v>2112</v>
      </c>
      <c r="P26" s="3" t="s">
        <v>1959</v>
      </c>
      <c r="Q26" s="3" t="s">
        <v>1959</v>
      </c>
      <c r="R26" s="3"/>
      <c r="S26" s="3" t="s">
        <v>2225</v>
      </c>
      <c r="T26" s="3" t="s">
        <v>2015</v>
      </c>
      <c r="U26" s="3" t="s">
        <v>2215</v>
      </c>
      <c r="V26" s="3" t="s">
        <v>2226</v>
      </c>
      <c r="W26" s="3" t="s">
        <v>15</v>
      </c>
      <c r="X26" s="3" t="s">
        <v>2042</v>
      </c>
      <c r="Y26" s="3" t="s">
        <v>184</v>
      </c>
      <c r="Z26" s="3"/>
      <c r="AA26" s="3"/>
      <c r="AB26" s="3" t="s">
        <v>183</v>
      </c>
      <c r="AC26" s="3"/>
      <c r="AD26" s="3" t="s">
        <v>2227</v>
      </c>
      <c r="AE26" s="3" t="s">
        <v>2228</v>
      </c>
      <c r="AF26" s="3"/>
      <c r="AG26" s="3" t="s">
        <v>2229</v>
      </c>
      <c r="AH26" s="3" t="s">
        <v>183</v>
      </c>
      <c r="AI26" s="3"/>
      <c r="AJ26" s="3" t="s">
        <v>1967</v>
      </c>
    </row>
    <row r="27" ht="12.75" customHeight="1">
      <c r="A27" s="3" t="s">
        <v>186</v>
      </c>
      <c r="B27" s="3" t="s">
        <v>187</v>
      </c>
      <c r="C27" s="3" t="s">
        <v>2230</v>
      </c>
      <c r="D27" s="3"/>
      <c r="E27" s="3" t="s">
        <v>1953</v>
      </c>
      <c r="F27" s="3" t="s">
        <v>2231</v>
      </c>
      <c r="G27" s="3" t="s">
        <v>185</v>
      </c>
      <c r="H27" s="3"/>
      <c r="I27" s="3" t="s">
        <v>1997</v>
      </c>
      <c r="J27" s="3" t="s">
        <v>188</v>
      </c>
      <c r="K27" s="3" t="s">
        <v>17</v>
      </c>
      <c r="L27" s="3" t="s">
        <v>2232</v>
      </c>
      <c r="M27" s="3" t="s">
        <v>1999</v>
      </c>
      <c r="N27" s="3" t="s">
        <v>2233</v>
      </c>
      <c r="O27" s="3" t="s">
        <v>2234</v>
      </c>
      <c r="P27" s="3" t="s">
        <v>1959</v>
      </c>
      <c r="Q27" s="3" t="s">
        <v>1959</v>
      </c>
      <c r="R27" s="3"/>
      <c r="S27" s="3" t="s">
        <v>2235</v>
      </c>
      <c r="T27" s="3" t="s">
        <v>2236</v>
      </c>
      <c r="U27" s="3" t="s">
        <v>15</v>
      </c>
      <c r="V27" s="3" t="s">
        <v>2237</v>
      </c>
      <c r="W27" s="3" t="s">
        <v>15</v>
      </c>
      <c r="X27" s="3" t="s">
        <v>2238</v>
      </c>
      <c r="Y27" s="3" t="s">
        <v>190</v>
      </c>
      <c r="Z27" s="3"/>
      <c r="AA27" s="3"/>
      <c r="AB27" s="3" t="s">
        <v>189</v>
      </c>
      <c r="AC27" s="3"/>
      <c r="AD27" s="3" t="s">
        <v>2239</v>
      </c>
      <c r="AE27" s="3" t="s">
        <v>2240</v>
      </c>
      <c r="AF27" s="3"/>
      <c r="AG27" s="3" t="s">
        <v>2241</v>
      </c>
      <c r="AH27" s="3" t="s">
        <v>189</v>
      </c>
      <c r="AI27" s="3"/>
      <c r="AJ27" s="3" t="s">
        <v>1967</v>
      </c>
    </row>
    <row r="28" ht="12.75" customHeight="1">
      <c r="A28" s="3" t="s">
        <v>192</v>
      </c>
      <c r="B28" s="3" t="s">
        <v>194</v>
      </c>
      <c r="C28" s="3" t="s">
        <v>2242</v>
      </c>
      <c r="D28" s="3"/>
      <c r="E28" s="3" t="s">
        <v>1953</v>
      </c>
      <c r="F28" s="3" t="s">
        <v>2243</v>
      </c>
      <c r="G28" s="3" t="s">
        <v>191</v>
      </c>
      <c r="H28" s="3"/>
      <c r="I28" s="3" t="s">
        <v>2244</v>
      </c>
      <c r="J28" s="3" t="s">
        <v>196</v>
      </c>
      <c r="K28" s="3" t="s">
        <v>17</v>
      </c>
      <c r="L28" s="3"/>
      <c r="M28" s="3" t="s">
        <v>2245</v>
      </c>
      <c r="N28" s="3" t="s">
        <v>2246</v>
      </c>
      <c r="O28" s="3" t="s">
        <v>2146</v>
      </c>
      <c r="P28" s="3" t="s">
        <v>1959</v>
      </c>
      <c r="Q28" s="3" t="s">
        <v>1959</v>
      </c>
      <c r="R28" s="3"/>
      <c r="S28" s="3" t="s">
        <v>2247</v>
      </c>
      <c r="T28" s="3" t="s">
        <v>2015</v>
      </c>
      <c r="U28" s="3" t="s">
        <v>2248</v>
      </c>
      <c r="V28" s="3" t="s">
        <v>2249</v>
      </c>
      <c r="W28" s="3" t="s">
        <v>15</v>
      </c>
      <c r="X28" s="3" t="s">
        <v>2250</v>
      </c>
      <c r="Y28" s="3" t="s">
        <v>198</v>
      </c>
      <c r="Z28" s="3"/>
      <c r="AA28" s="3"/>
      <c r="AB28" s="3" t="s">
        <v>197</v>
      </c>
      <c r="AC28" s="3"/>
      <c r="AD28" s="3" t="s">
        <v>2251</v>
      </c>
      <c r="AE28" s="3" t="s">
        <v>2228</v>
      </c>
      <c r="AF28" s="3"/>
      <c r="AG28" s="3" t="s">
        <v>2252</v>
      </c>
      <c r="AH28" s="3" t="s">
        <v>197</v>
      </c>
      <c r="AI28" s="3"/>
      <c r="AJ28" s="3" t="s">
        <v>1967</v>
      </c>
    </row>
    <row r="29" ht="12.75" customHeight="1">
      <c r="A29" s="3" t="s">
        <v>200</v>
      </c>
      <c r="B29" s="3" t="s">
        <v>201</v>
      </c>
      <c r="C29" s="3" t="s">
        <v>2253</v>
      </c>
      <c r="D29" s="3"/>
      <c r="E29" s="3" t="s">
        <v>1953</v>
      </c>
      <c r="F29" s="3" t="s">
        <v>2254</v>
      </c>
      <c r="G29" s="3" t="s">
        <v>199</v>
      </c>
      <c r="H29" s="3"/>
      <c r="I29" s="3" t="s">
        <v>2255</v>
      </c>
      <c r="J29" s="3" t="s">
        <v>202</v>
      </c>
      <c r="K29" s="3" t="s">
        <v>17</v>
      </c>
      <c r="L29" s="3"/>
      <c r="M29" s="3" t="s">
        <v>2245</v>
      </c>
      <c r="N29" s="3" t="s">
        <v>2256</v>
      </c>
      <c r="O29" s="3" t="s">
        <v>2112</v>
      </c>
      <c r="P29" s="3" t="s">
        <v>1959</v>
      </c>
      <c r="Q29" s="3" t="s">
        <v>1959</v>
      </c>
      <c r="R29" s="3"/>
      <c r="S29" s="3" t="s">
        <v>2257</v>
      </c>
      <c r="T29" s="3" t="s">
        <v>2258</v>
      </c>
      <c r="U29" s="3" t="s">
        <v>2248</v>
      </c>
      <c r="V29" s="3" t="s">
        <v>2259</v>
      </c>
      <c r="W29" s="3" t="s">
        <v>15</v>
      </c>
      <c r="X29" s="3" t="s">
        <v>2104</v>
      </c>
      <c r="Y29" s="3" t="s">
        <v>204</v>
      </c>
      <c r="Z29" s="3"/>
      <c r="AA29" s="3"/>
      <c r="AB29" s="3" t="s">
        <v>203</v>
      </c>
      <c r="AC29" s="3"/>
      <c r="AD29" s="3"/>
      <c r="AE29" s="3" t="s">
        <v>2260</v>
      </c>
      <c r="AF29" s="3"/>
      <c r="AG29" s="3" t="s">
        <v>2261</v>
      </c>
      <c r="AH29" s="3" t="s">
        <v>203</v>
      </c>
      <c r="AI29" s="3"/>
      <c r="AJ29" s="3" t="s">
        <v>1967</v>
      </c>
    </row>
    <row r="30" ht="12.75" customHeight="1">
      <c r="A30" s="3" t="s">
        <v>206</v>
      </c>
      <c r="B30" s="3" t="s">
        <v>207</v>
      </c>
      <c r="C30" s="3" t="s">
        <v>2262</v>
      </c>
      <c r="D30" s="3"/>
      <c r="E30" s="3" t="s">
        <v>1953</v>
      </c>
      <c r="F30" s="3" t="s">
        <v>2263</v>
      </c>
      <c r="G30" s="3" t="s">
        <v>205</v>
      </c>
      <c r="H30" s="3"/>
      <c r="I30" s="3" t="s">
        <v>2090</v>
      </c>
      <c r="J30" s="3" t="s">
        <v>208</v>
      </c>
      <c r="K30" s="3" t="s">
        <v>17</v>
      </c>
      <c r="L30" s="3" t="s">
        <v>2264</v>
      </c>
      <c r="M30" s="3" t="s">
        <v>2245</v>
      </c>
      <c r="N30" s="3" t="s">
        <v>2038</v>
      </c>
      <c r="O30" s="3" t="s">
        <v>2146</v>
      </c>
      <c r="P30" s="3" t="s">
        <v>1959</v>
      </c>
      <c r="Q30" s="3" t="s">
        <v>1959</v>
      </c>
      <c r="R30" s="3"/>
      <c r="S30" s="3"/>
      <c r="T30" s="3" t="s">
        <v>2039</v>
      </c>
      <c r="U30" s="3" t="s">
        <v>2248</v>
      </c>
      <c r="V30" s="3" t="s">
        <v>2041</v>
      </c>
      <c r="W30" s="3" t="s">
        <v>15</v>
      </c>
      <c r="X30" s="3" t="s">
        <v>2042</v>
      </c>
      <c r="Y30" s="3" t="s">
        <v>210</v>
      </c>
      <c r="Z30" s="3"/>
      <c r="AA30" s="3"/>
      <c r="AB30" s="3" t="s">
        <v>209</v>
      </c>
      <c r="AC30" s="3"/>
      <c r="AD30" s="3" t="s">
        <v>2265</v>
      </c>
      <c r="AE30" s="3"/>
      <c r="AF30" s="3"/>
      <c r="AG30" s="3" t="s">
        <v>2266</v>
      </c>
      <c r="AH30" s="3" t="s">
        <v>209</v>
      </c>
      <c r="AI30" s="3"/>
      <c r="AJ30" s="3" t="s">
        <v>1967</v>
      </c>
    </row>
    <row r="31" ht="12.75" customHeight="1">
      <c r="A31" s="3" t="s">
        <v>212</v>
      </c>
      <c r="B31" s="3" t="s">
        <v>214</v>
      </c>
      <c r="C31" s="3" t="s">
        <v>2267</v>
      </c>
      <c r="D31" s="3"/>
      <c r="E31" s="3" t="s">
        <v>1953</v>
      </c>
      <c r="F31" s="3" t="s">
        <v>2268</v>
      </c>
      <c r="G31" s="3" t="s">
        <v>211</v>
      </c>
      <c r="H31" s="3"/>
      <c r="I31" s="3" t="s">
        <v>2090</v>
      </c>
      <c r="J31" s="3" t="s">
        <v>216</v>
      </c>
      <c r="K31" s="3" t="s">
        <v>17</v>
      </c>
      <c r="L31" s="3" t="s">
        <v>2269</v>
      </c>
      <c r="M31" s="3" t="s">
        <v>2245</v>
      </c>
      <c r="N31" s="3" t="s">
        <v>2038</v>
      </c>
      <c r="O31" s="3" t="s">
        <v>2146</v>
      </c>
      <c r="P31" s="3" t="s">
        <v>1959</v>
      </c>
      <c r="Q31" s="3" t="s">
        <v>1959</v>
      </c>
      <c r="R31" s="3"/>
      <c r="S31" s="3"/>
      <c r="T31" s="3" t="s">
        <v>2039</v>
      </c>
      <c r="U31" s="3" t="s">
        <v>2248</v>
      </c>
      <c r="V31" s="3" t="s">
        <v>2041</v>
      </c>
      <c r="W31" s="3" t="s">
        <v>15</v>
      </c>
      <c r="X31" s="3" t="s">
        <v>2042</v>
      </c>
      <c r="Y31" s="3" t="s">
        <v>218</v>
      </c>
      <c r="Z31" s="3"/>
      <c r="AA31" s="3"/>
      <c r="AB31" s="3" t="s">
        <v>217</v>
      </c>
      <c r="AC31" s="3"/>
      <c r="AD31" s="3" t="s">
        <v>2270</v>
      </c>
      <c r="AE31" s="3"/>
      <c r="AF31" s="3"/>
      <c r="AG31" s="3" t="s">
        <v>2271</v>
      </c>
      <c r="AH31" s="3" t="s">
        <v>217</v>
      </c>
      <c r="AI31" s="3"/>
      <c r="AJ31" s="3" t="s">
        <v>1967</v>
      </c>
    </row>
    <row r="32" ht="12.75" customHeight="1">
      <c r="A32" s="3" t="s">
        <v>220</v>
      </c>
      <c r="B32" s="3" t="s">
        <v>221</v>
      </c>
      <c r="C32" s="3" t="s">
        <v>2272</v>
      </c>
      <c r="D32" s="3"/>
      <c r="E32" s="3" t="s">
        <v>1953</v>
      </c>
      <c r="F32" s="3" t="s">
        <v>2273</v>
      </c>
      <c r="G32" s="3" t="s">
        <v>219</v>
      </c>
      <c r="H32" s="3"/>
      <c r="I32" s="3" t="s">
        <v>2274</v>
      </c>
      <c r="J32" s="3" t="s">
        <v>222</v>
      </c>
      <c r="K32" s="3" t="s">
        <v>17</v>
      </c>
      <c r="L32" s="3" t="s">
        <v>2275</v>
      </c>
      <c r="M32" s="3" t="s">
        <v>2245</v>
      </c>
      <c r="N32" s="3" t="s">
        <v>2276</v>
      </c>
      <c r="O32" s="3" t="s">
        <v>2146</v>
      </c>
      <c r="P32" s="3" t="s">
        <v>1959</v>
      </c>
      <c r="Q32" s="3" t="s">
        <v>1959</v>
      </c>
      <c r="R32" s="3"/>
      <c r="S32" s="3" t="s">
        <v>2277</v>
      </c>
      <c r="T32" s="3" t="s">
        <v>1990</v>
      </c>
      <c r="U32" s="3" t="s">
        <v>2248</v>
      </c>
      <c r="V32" s="3" t="s">
        <v>2278</v>
      </c>
      <c r="W32" s="3" t="s">
        <v>15</v>
      </c>
      <c r="X32" s="3" t="s">
        <v>2279</v>
      </c>
      <c r="Y32" s="3" t="s">
        <v>224</v>
      </c>
      <c r="Z32" s="3"/>
      <c r="AA32" s="3"/>
      <c r="AB32" s="3" t="s">
        <v>223</v>
      </c>
      <c r="AC32" s="3"/>
      <c r="AD32" s="3" t="s">
        <v>2280</v>
      </c>
      <c r="AE32" s="3" t="s">
        <v>2281</v>
      </c>
      <c r="AF32" s="3"/>
      <c r="AG32" s="3" t="s">
        <v>2282</v>
      </c>
      <c r="AH32" s="3" t="s">
        <v>223</v>
      </c>
      <c r="AI32" s="3"/>
      <c r="AJ32" s="3" t="s">
        <v>1967</v>
      </c>
    </row>
    <row r="33" ht="12.75" customHeight="1">
      <c r="A33" s="3" t="s">
        <v>226</v>
      </c>
      <c r="B33" s="3" t="s">
        <v>228</v>
      </c>
      <c r="C33" s="3" t="s">
        <v>2283</v>
      </c>
      <c r="D33" s="3"/>
      <c r="E33" s="3" t="s">
        <v>1953</v>
      </c>
      <c r="F33" s="3" t="s">
        <v>2284</v>
      </c>
      <c r="G33" s="3" t="s">
        <v>225</v>
      </c>
      <c r="H33" s="3"/>
      <c r="I33" s="3" t="s">
        <v>2285</v>
      </c>
      <c r="J33" s="3" t="s">
        <v>229</v>
      </c>
      <c r="K33" s="3" t="s">
        <v>17</v>
      </c>
      <c r="L33" s="3" t="s">
        <v>2286</v>
      </c>
      <c r="M33" s="3" t="s">
        <v>2245</v>
      </c>
      <c r="N33" s="3" t="s">
        <v>2287</v>
      </c>
      <c r="O33" s="3" t="s">
        <v>2146</v>
      </c>
      <c r="P33" s="3" t="s">
        <v>1959</v>
      </c>
      <c r="Q33" s="3" t="s">
        <v>1959</v>
      </c>
      <c r="R33" s="3"/>
      <c r="S33" s="3"/>
      <c r="T33" s="3" t="s">
        <v>2288</v>
      </c>
      <c r="U33" s="3" t="s">
        <v>2248</v>
      </c>
      <c r="V33" s="3" t="s">
        <v>2289</v>
      </c>
      <c r="W33" s="3" t="s">
        <v>15</v>
      </c>
      <c r="X33" s="3" t="s">
        <v>2018</v>
      </c>
      <c r="Y33" s="3" t="s">
        <v>231</v>
      </c>
      <c r="Z33" s="3"/>
      <c r="AA33" s="3"/>
      <c r="AB33" s="3" t="s">
        <v>230</v>
      </c>
      <c r="AC33" s="3"/>
      <c r="AD33" s="3" t="s">
        <v>2290</v>
      </c>
      <c r="AE33" s="3"/>
      <c r="AF33" s="3"/>
      <c r="AG33" s="3" t="s">
        <v>2291</v>
      </c>
      <c r="AH33" s="3" t="s">
        <v>230</v>
      </c>
      <c r="AI33" s="3"/>
      <c r="AJ33" s="3" t="s">
        <v>1967</v>
      </c>
    </row>
    <row r="34" ht="12.75" customHeight="1">
      <c r="A34" s="3" t="s">
        <v>192</v>
      </c>
      <c r="B34" s="3" t="s">
        <v>194</v>
      </c>
      <c r="C34" s="3" t="s">
        <v>2292</v>
      </c>
      <c r="D34" s="3"/>
      <c r="E34" s="3" t="s">
        <v>1953</v>
      </c>
      <c r="F34" s="3" t="s">
        <v>2243</v>
      </c>
      <c r="G34" s="3" t="s">
        <v>191</v>
      </c>
      <c r="H34" s="3"/>
      <c r="I34" s="3" t="s">
        <v>2244</v>
      </c>
      <c r="J34" s="3" t="s">
        <v>196</v>
      </c>
      <c r="K34" s="3" t="s">
        <v>17</v>
      </c>
      <c r="L34" s="3"/>
      <c r="M34" s="3" t="s">
        <v>2245</v>
      </c>
      <c r="N34" s="3" t="s">
        <v>2246</v>
      </c>
      <c r="O34" s="3" t="s">
        <v>2146</v>
      </c>
      <c r="P34" s="3" t="s">
        <v>1959</v>
      </c>
      <c r="Q34" s="3" t="s">
        <v>1959</v>
      </c>
      <c r="R34" s="3"/>
      <c r="S34" s="3" t="s">
        <v>2247</v>
      </c>
      <c r="T34" s="3" t="s">
        <v>2015</v>
      </c>
      <c r="U34" s="3" t="s">
        <v>2248</v>
      </c>
      <c r="V34" s="3" t="s">
        <v>2249</v>
      </c>
      <c r="W34" s="3" t="s">
        <v>15</v>
      </c>
      <c r="X34" s="3" t="s">
        <v>2250</v>
      </c>
      <c r="Y34" s="3" t="s">
        <v>232</v>
      </c>
      <c r="Z34" s="3"/>
      <c r="AA34" s="3"/>
      <c r="AB34" s="3" t="s">
        <v>197</v>
      </c>
      <c r="AC34" s="3"/>
      <c r="AD34" s="3" t="s">
        <v>2251</v>
      </c>
      <c r="AE34" s="3" t="s">
        <v>2228</v>
      </c>
      <c r="AF34" s="3"/>
      <c r="AG34" s="3" t="s">
        <v>2293</v>
      </c>
      <c r="AH34" s="3" t="s">
        <v>197</v>
      </c>
      <c r="AI34" s="3"/>
      <c r="AJ34" s="3" t="s">
        <v>1967</v>
      </c>
    </row>
    <row r="35" ht="12.75" customHeight="1">
      <c r="A35" s="3" t="s">
        <v>234</v>
      </c>
      <c r="B35" s="3" t="s">
        <v>235</v>
      </c>
      <c r="C35" s="3" t="s">
        <v>2294</v>
      </c>
      <c r="D35" s="3"/>
      <c r="E35" s="3" t="s">
        <v>1953</v>
      </c>
      <c r="F35" s="3" t="s">
        <v>2295</v>
      </c>
      <c r="G35" s="3" t="s">
        <v>233</v>
      </c>
      <c r="H35" s="3"/>
      <c r="I35" s="3" t="s">
        <v>2296</v>
      </c>
      <c r="J35" s="3" t="s">
        <v>236</v>
      </c>
      <c r="K35" s="3" t="s">
        <v>17</v>
      </c>
      <c r="L35" s="3" t="s">
        <v>2297</v>
      </c>
      <c r="M35" s="3" t="s">
        <v>2245</v>
      </c>
      <c r="N35" s="3" t="s">
        <v>2298</v>
      </c>
      <c r="O35" s="3" t="s">
        <v>2146</v>
      </c>
      <c r="P35" s="3" t="s">
        <v>1959</v>
      </c>
      <c r="Q35" s="3" t="s">
        <v>1959</v>
      </c>
      <c r="R35" s="3"/>
      <c r="S35" s="3" t="s">
        <v>2299</v>
      </c>
      <c r="T35" s="3" t="s">
        <v>2039</v>
      </c>
      <c r="U35" s="3" t="s">
        <v>2248</v>
      </c>
      <c r="V35" s="3" t="s">
        <v>2300</v>
      </c>
      <c r="W35" s="3" t="s">
        <v>15</v>
      </c>
      <c r="X35" s="3" t="s">
        <v>2301</v>
      </c>
      <c r="Y35" s="3" t="s">
        <v>238</v>
      </c>
      <c r="Z35" s="3"/>
      <c r="AA35" s="3"/>
      <c r="AB35" s="3" t="s">
        <v>237</v>
      </c>
      <c r="AC35" s="3"/>
      <c r="AD35" s="3" t="s">
        <v>2302</v>
      </c>
      <c r="AE35" s="3" t="s">
        <v>2303</v>
      </c>
      <c r="AF35" s="3"/>
      <c r="AG35" s="3" t="s">
        <v>2304</v>
      </c>
      <c r="AH35" s="3" t="s">
        <v>237</v>
      </c>
      <c r="AI35" s="3"/>
      <c r="AJ35" s="3" t="s">
        <v>1967</v>
      </c>
    </row>
    <row r="36" ht="12.75" customHeight="1">
      <c r="A36" s="3" t="s">
        <v>240</v>
      </c>
      <c r="B36" s="3" t="s">
        <v>241</v>
      </c>
      <c r="C36" s="3" t="s">
        <v>2305</v>
      </c>
      <c r="D36" s="3"/>
      <c r="E36" s="3" t="s">
        <v>1953</v>
      </c>
      <c r="F36" s="3" t="s">
        <v>2306</v>
      </c>
      <c r="G36" s="3" t="s">
        <v>239</v>
      </c>
      <c r="H36" s="3"/>
      <c r="I36" s="3" t="s">
        <v>2307</v>
      </c>
      <c r="J36" s="3" t="s">
        <v>242</v>
      </c>
      <c r="K36" s="3" t="s">
        <v>17</v>
      </c>
      <c r="L36" s="3"/>
      <c r="M36" s="3" t="s">
        <v>2245</v>
      </c>
      <c r="N36" s="3" t="s">
        <v>2308</v>
      </c>
      <c r="O36" s="3" t="s">
        <v>2146</v>
      </c>
      <c r="P36" s="3" t="s">
        <v>1959</v>
      </c>
      <c r="Q36" s="3" t="s">
        <v>1959</v>
      </c>
      <c r="R36" s="3"/>
      <c r="S36" s="3" t="s">
        <v>2309</v>
      </c>
      <c r="T36" s="3" t="s">
        <v>2063</v>
      </c>
      <c r="U36" s="3" t="s">
        <v>2248</v>
      </c>
      <c r="V36" s="3" t="s">
        <v>2310</v>
      </c>
      <c r="W36" s="3" t="s">
        <v>15</v>
      </c>
      <c r="X36" s="3" t="s">
        <v>2160</v>
      </c>
      <c r="Y36" s="3" t="s">
        <v>244</v>
      </c>
      <c r="Z36" s="3"/>
      <c r="AA36" s="3"/>
      <c r="AB36" s="3" t="s">
        <v>243</v>
      </c>
      <c r="AC36" s="3"/>
      <c r="AD36" s="3"/>
      <c r="AE36" s="3" t="s">
        <v>2311</v>
      </c>
      <c r="AF36" s="3"/>
      <c r="AG36" s="3" t="s">
        <v>2312</v>
      </c>
      <c r="AH36" s="3" t="s">
        <v>243</v>
      </c>
      <c r="AI36" s="3"/>
      <c r="AJ36" s="3" t="s">
        <v>1967</v>
      </c>
    </row>
    <row r="37" ht="12.75" customHeight="1">
      <c r="A37" s="3" t="s">
        <v>246</v>
      </c>
      <c r="B37" s="3" t="s">
        <v>247</v>
      </c>
      <c r="C37" s="3" t="s">
        <v>2313</v>
      </c>
      <c r="D37" s="3"/>
      <c r="E37" s="3" t="s">
        <v>1953</v>
      </c>
      <c r="F37" s="3" t="s">
        <v>2314</v>
      </c>
      <c r="G37" s="3" t="s">
        <v>245</v>
      </c>
      <c r="H37" s="3"/>
      <c r="I37" s="3" t="s">
        <v>2315</v>
      </c>
      <c r="J37" s="3" t="s">
        <v>248</v>
      </c>
      <c r="K37" s="3" t="s">
        <v>17</v>
      </c>
      <c r="L37" s="3" t="s">
        <v>2316</v>
      </c>
      <c r="M37" s="3" t="s">
        <v>1999</v>
      </c>
      <c r="N37" s="3"/>
      <c r="O37" s="3" t="s">
        <v>2317</v>
      </c>
      <c r="P37" s="3" t="s">
        <v>1959</v>
      </c>
      <c r="Q37" s="3" t="s">
        <v>1959</v>
      </c>
      <c r="R37" s="3"/>
      <c r="S37" s="3"/>
      <c r="T37" s="3" t="s">
        <v>2318</v>
      </c>
      <c r="U37" s="3" t="s">
        <v>15</v>
      </c>
      <c r="V37" s="3" t="s">
        <v>2319</v>
      </c>
      <c r="W37" s="3" t="s">
        <v>15</v>
      </c>
      <c r="X37" s="3" t="s">
        <v>2320</v>
      </c>
      <c r="Y37" s="3" t="s">
        <v>250</v>
      </c>
      <c r="Z37" s="3"/>
      <c r="AA37" s="3"/>
      <c r="AB37" s="3" t="s">
        <v>249</v>
      </c>
      <c r="AC37" s="3"/>
      <c r="AD37" s="3" t="s">
        <v>2321</v>
      </c>
      <c r="AE37" s="3" t="s">
        <v>2322</v>
      </c>
      <c r="AF37" s="3"/>
      <c r="AG37" s="3" t="s">
        <v>2323</v>
      </c>
      <c r="AH37" s="3" t="s">
        <v>249</v>
      </c>
      <c r="AI37" s="3"/>
      <c r="AJ37" s="3" t="s">
        <v>1967</v>
      </c>
    </row>
    <row r="38" ht="12.75" customHeight="1">
      <c r="A38" s="3" t="s">
        <v>252</v>
      </c>
      <c r="B38" s="3" t="s">
        <v>253</v>
      </c>
      <c r="C38" s="3" t="s">
        <v>2324</v>
      </c>
      <c r="D38" s="3"/>
      <c r="E38" s="3" t="s">
        <v>1953</v>
      </c>
      <c r="F38" s="3"/>
      <c r="G38" s="3" t="s">
        <v>251</v>
      </c>
      <c r="H38" s="3"/>
      <c r="I38" s="3" t="s">
        <v>2325</v>
      </c>
      <c r="J38" s="3" t="s">
        <v>254</v>
      </c>
      <c r="K38" s="3" t="s">
        <v>17</v>
      </c>
      <c r="L38" s="3" t="s">
        <v>2326</v>
      </c>
      <c r="M38" s="3" t="s">
        <v>1999</v>
      </c>
      <c r="N38" s="3"/>
      <c r="O38" s="3"/>
      <c r="P38" s="3" t="s">
        <v>1959</v>
      </c>
      <c r="Q38" s="3" t="s">
        <v>1959</v>
      </c>
      <c r="R38" s="3"/>
      <c r="S38" s="3" t="s">
        <v>2327</v>
      </c>
      <c r="T38" s="3" t="s">
        <v>2063</v>
      </c>
      <c r="U38" s="3" t="s">
        <v>15</v>
      </c>
      <c r="V38" s="3" t="s">
        <v>2328</v>
      </c>
      <c r="W38" s="3" t="s">
        <v>15</v>
      </c>
      <c r="X38" s="3" t="s">
        <v>2329</v>
      </c>
      <c r="Y38" s="3" t="s">
        <v>256</v>
      </c>
      <c r="Z38" s="3" t="s">
        <v>2330</v>
      </c>
      <c r="AA38" s="3" t="s">
        <v>2330</v>
      </c>
      <c r="AB38" s="3" t="s">
        <v>255</v>
      </c>
      <c r="AC38" s="3" t="s">
        <v>2330</v>
      </c>
      <c r="AD38" s="3" t="s">
        <v>2331</v>
      </c>
      <c r="AE38" s="3" t="s">
        <v>2332</v>
      </c>
      <c r="AF38" s="3" t="s">
        <v>2330</v>
      </c>
      <c r="AG38" s="3" t="s">
        <v>2333</v>
      </c>
      <c r="AH38" s="3" t="s">
        <v>255</v>
      </c>
      <c r="AI38" s="3"/>
      <c r="AJ38" s="3" t="s">
        <v>1967</v>
      </c>
    </row>
    <row r="39" ht="12.75" customHeight="1">
      <c r="A39" s="3" t="s">
        <v>258</v>
      </c>
      <c r="B39" s="3" t="s">
        <v>259</v>
      </c>
      <c r="C39" s="3" t="s">
        <v>2334</v>
      </c>
      <c r="D39" s="3"/>
      <c r="E39" s="3" t="s">
        <v>1953</v>
      </c>
      <c r="F39" s="3"/>
      <c r="G39" s="3" t="s">
        <v>257</v>
      </c>
      <c r="H39" s="3"/>
      <c r="I39" s="3" t="s">
        <v>2325</v>
      </c>
      <c r="J39" s="3" t="s">
        <v>260</v>
      </c>
      <c r="K39" s="3" t="s">
        <v>17</v>
      </c>
      <c r="L39" s="3" t="s">
        <v>2335</v>
      </c>
      <c r="M39" s="3" t="s">
        <v>1999</v>
      </c>
      <c r="N39" s="3"/>
      <c r="O39" s="3"/>
      <c r="P39" s="3" t="s">
        <v>1959</v>
      </c>
      <c r="Q39" s="3" t="s">
        <v>1959</v>
      </c>
      <c r="R39" s="3"/>
      <c r="S39" s="3" t="s">
        <v>2336</v>
      </c>
      <c r="T39" s="3" t="s">
        <v>2063</v>
      </c>
      <c r="U39" s="3" t="s">
        <v>15</v>
      </c>
      <c r="V39" s="3" t="s">
        <v>2337</v>
      </c>
      <c r="W39" s="3" t="s">
        <v>15</v>
      </c>
      <c r="X39" s="3" t="s">
        <v>2338</v>
      </c>
      <c r="Y39" s="3" t="s">
        <v>261</v>
      </c>
      <c r="Z39" s="3"/>
      <c r="AA39" s="3"/>
      <c r="AB39" s="3"/>
      <c r="AC39" s="3"/>
      <c r="AD39" s="3" t="s">
        <v>2339</v>
      </c>
      <c r="AE39" s="3" t="s">
        <v>2332</v>
      </c>
      <c r="AF39" s="3"/>
      <c r="AG39" s="3" t="s">
        <v>2340</v>
      </c>
      <c r="AH39" s="3"/>
      <c r="AI39" s="3"/>
      <c r="AJ39" s="3" t="s">
        <v>1967</v>
      </c>
    </row>
    <row r="40" ht="12.75" customHeight="1">
      <c r="A40" s="3" t="s">
        <v>263</v>
      </c>
      <c r="B40" s="3" t="s">
        <v>264</v>
      </c>
      <c r="C40" s="3" t="s">
        <v>2341</v>
      </c>
      <c r="D40" s="3"/>
      <c r="E40" s="3" t="s">
        <v>1953</v>
      </c>
      <c r="F40" s="3"/>
      <c r="G40" s="3" t="s">
        <v>262</v>
      </c>
      <c r="H40" s="3"/>
      <c r="I40" s="3" t="s">
        <v>2342</v>
      </c>
      <c r="J40" s="3" t="s">
        <v>265</v>
      </c>
      <c r="K40" s="3" t="s">
        <v>17</v>
      </c>
      <c r="L40" s="3" t="s">
        <v>2343</v>
      </c>
      <c r="M40" s="3" t="s">
        <v>1999</v>
      </c>
      <c r="N40" s="3"/>
      <c r="O40" s="3"/>
      <c r="P40" s="3" t="s">
        <v>1959</v>
      </c>
      <c r="Q40" s="3" t="s">
        <v>1959</v>
      </c>
      <c r="R40" s="3"/>
      <c r="S40" s="3" t="s">
        <v>2327</v>
      </c>
      <c r="T40" s="3" t="s">
        <v>2063</v>
      </c>
      <c r="U40" s="3" t="s">
        <v>15</v>
      </c>
      <c r="V40" s="3" t="s">
        <v>2344</v>
      </c>
      <c r="W40" s="3" t="s">
        <v>15</v>
      </c>
      <c r="X40" s="3" t="s">
        <v>2345</v>
      </c>
      <c r="Y40" s="3" t="s">
        <v>267</v>
      </c>
      <c r="Z40" s="3"/>
      <c r="AA40" s="3"/>
      <c r="AB40" s="3" t="s">
        <v>266</v>
      </c>
      <c r="AC40" s="3"/>
      <c r="AD40" s="3" t="s">
        <v>2346</v>
      </c>
      <c r="AE40" s="3" t="s">
        <v>2332</v>
      </c>
      <c r="AF40" s="3"/>
      <c r="AG40" s="3" t="s">
        <v>2347</v>
      </c>
      <c r="AH40" s="3" t="s">
        <v>266</v>
      </c>
      <c r="AI40" s="3"/>
      <c r="AJ40" s="3" t="s">
        <v>1967</v>
      </c>
    </row>
    <row r="41" ht="12.75" customHeight="1">
      <c r="A41" s="3" t="s">
        <v>269</v>
      </c>
      <c r="B41" s="3" t="s">
        <v>270</v>
      </c>
      <c r="C41" s="3" t="s">
        <v>2348</v>
      </c>
      <c r="D41" s="3"/>
      <c r="E41" s="3" t="s">
        <v>1953</v>
      </c>
      <c r="F41" s="3"/>
      <c r="G41" s="3" t="s">
        <v>268</v>
      </c>
      <c r="H41" s="3" t="s">
        <v>2349</v>
      </c>
      <c r="I41" s="3" t="s">
        <v>2325</v>
      </c>
      <c r="J41" s="3" t="s">
        <v>271</v>
      </c>
      <c r="K41" s="3" t="s">
        <v>272</v>
      </c>
      <c r="L41" s="3" t="s">
        <v>2350</v>
      </c>
      <c r="M41" s="3" t="s">
        <v>1999</v>
      </c>
      <c r="N41" s="3"/>
      <c r="O41" s="3"/>
      <c r="P41" s="3" t="s">
        <v>1959</v>
      </c>
      <c r="Q41" s="3" t="s">
        <v>1959</v>
      </c>
      <c r="R41" s="3"/>
      <c r="S41" s="3" t="s">
        <v>2351</v>
      </c>
      <c r="T41" s="3" t="s">
        <v>2063</v>
      </c>
      <c r="U41" s="3" t="s">
        <v>15</v>
      </c>
      <c r="V41" s="3" t="s">
        <v>2328</v>
      </c>
      <c r="W41" s="3" t="s">
        <v>15</v>
      </c>
      <c r="X41" s="3" t="s">
        <v>2329</v>
      </c>
      <c r="Y41" s="3" t="s">
        <v>274</v>
      </c>
      <c r="Z41" s="3" t="s">
        <v>2352</v>
      </c>
      <c r="AA41" s="3" t="s">
        <v>2352</v>
      </c>
      <c r="AB41" s="3" t="s">
        <v>273</v>
      </c>
      <c r="AC41" s="3" t="s">
        <v>2352</v>
      </c>
      <c r="AD41" s="3" t="s">
        <v>2353</v>
      </c>
      <c r="AE41" s="3" t="s">
        <v>2332</v>
      </c>
      <c r="AF41" s="3" t="s">
        <v>2352</v>
      </c>
      <c r="AG41" s="3" t="s">
        <v>2354</v>
      </c>
      <c r="AH41" s="3" t="s">
        <v>273</v>
      </c>
      <c r="AI41" s="3"/>
      <c r="AJ41" s="3" t="s">
        <v>1967</v>
      </c>
    </row>
    <row r="42" ht="12.75" customHeight="1">
      <c r="A42" s="3" t="s">
        <v>276</v>
      </c>
      <c r="B42" s="3" t="s">
        <v>277</v>
      </c>
      <c r="C42" s="3" t="s">
        <v>2355</v>
      </c>
      <c r="D42" s="3"/>
      <c r="E42" s="3" t="s">
        <v>1953</v>
      </c>
      <c r="F42" s="3"/>
      <c r="G42" s="3" t="s">
        <v>275</v>
      </c>
      <c r="H42" s="3" t="s">
        <v>2356</v>
      </c>
      <c r="I42" s="3" t="s">
        <v>2357</v>
      </c>
      <c r="J42" s="3" t="s">
        <v>278</v>
      </c>
      <c r="K42" s="3" t="s">
        <v>272</v>
      </c>
      <c r="L42" s="3"/>
      <c r="M42" s="3" t="s">
        <v>2358</v>
      </c>
      <c r="N42" s="3"/>
      <c r="O42" s="3" t="s">
        <v>2146</v>
      </c>
      <c r="P42" s="3" t="s">
        <v>1959</v>
      </c>
      <c r="Q42" s="3" t="s">
        <v>1959</v>
      </c>
      <c r="R42" s="3"/>
      <c r="S42" s="3"/>
      <c r="T42" s="3" t="s">
        <v>2359</v>
      </c>
      <c r="U42" s="3" t="s">
        <v>2360</v>
      </c>
      <c r="V42" s="3" t="s">
        <v>2361</v>
      </c>
      <c r="W42" s="3" t="s">
        <v>15</v>
      </c>
      <c r="X42" s="3" t="s">
        <v>2362</v>
      </c>
      <c r="Y42" s="3" t="s">
        <v>280</v>
      </c>
      <c r="Z42" s="3"/>
      <c r="AA42" s="3"/>
      <c r="AB42" s="3" t="s">
        <v>279</v>
      </c>
      <c r="AC42" s="3"/>
      <c r="AD42" s="3" t="s">
        <v>2363</v>
      </c>
      <c r="AE42" s="3" t="s">
        <v>2364</v>
      </c>
      <c r="AF42" s="3"/>
      <c r="AG42" s="3" t="s">
        <v>2365</v>
      </c>
      <c r="AH42" s="3" t="s">
        <v>279</v>
      </c>
      <c r="AI42" s="3"/>
      <c r="AJ42" s="3" t="s">
        <v>1967</v>
      </c>
    </row>
    <row r="43" ht="12.75" customHeight="1">
      <c r="A43" s="3" t="s">
        <v>282</v>
      </c>
      <c r="B43" s="3" t="s">
        <v>283</v>
      </c>
      <c r="C43" s="3" t="s">
        <v>2366</v>
      </c>
      <c r="D43" s="3"/>
      <c r="E43" s="3" t="s">
        <v>1953</v>
      </c>
      <c r="F43" s="3" t="s">
        <v>2367</v>
      </c>
      <c r="G43" s="3" t="s">
        <v>281</v>
      </c>
      <c r="H43" s="3"/>
      <c r="I43" s="3" t="s">
        <v>2368</v>
      </c>
      <c r="J43" s="3" t="s">
        <v>284</v>
      </c>
      <c r="K43" s="3" t="s">
        <v>17</v>
      </c>
      <c r="L43" s="3" t="s">
        <v>2369</v>
      </c>
      <c r="M43" s="3" t="s">
        <v>1999</v>
      </c>
      <c r="N43" s="3"/>
      <c r="O43" s="3" t="s">
        <v>2101</v>
      </c>
      <c r="P43" s="3" t="s">
        <v>1959</v>
      </c>
      <c r="Q43" s="3" t="s">
        <v>1959</v>
      </c>
      <c r="R43" s="3"/>
      <c r="S43" s="3"/>
      <c r="T43" s="3" t="s">
        <v>2063</v>
      </c>
      <c r="U43" s="3" t="s">
        <v>15</v>
      </c>
      <c r="V43" s="3" t="s">
        <v>2370</v>
      </c>
      <c r="W43" s="3" t="s">
        <v>15</v>
      </c>
      <c r="X43" s="3" t="s">
        <v>2138</v>
      </c>
      <c r="Y43" s="3" t="s">
        <v>286</v>
      </c>
      <c r="Z43" s="3"/>
      <c r="AA43" s="3"/>
      <c r="AB43" s="3" t="s">
        <v>285</v>
      </c>
      <c r="AC43" s="3"/>
      <c r="AD43" s="3" t="s">
        <v>2371</v>
      </c>
      <c r="AE43" s="3" t="s">
        <v>2372</v>
      </c>
      <c r="AF43" s="3"/>
      <c r="AG43" s="3" t="s">
        <v>2373</v>
      </c>
      <c r="AH43" s="3" t="s">
        <v>285</v>
      </c>
      <c r="AI43" s="3"/>
      <c r="AJ43" s="3" t="s">
        <v>1967</v>
      </c>
    </row>
    <row r="44" ht="12.75" customHeight="1">
      <c r="A44" s="3" t="s">
        <v>288</v>
      </c>
      <c r="B44" s="3" t="s">
        <v>289</v>
      </c>
      <c r="C44" s="3" t="s">
        <v>2374</v>
      </c>
      <c r="D44" s="3"/>
      <c r="E44" s="3" t="s">
        <v>1953</v>
      </c>
      <c r="F44" s="3"/>
      <c r="G44" s="3" t="s">
        <v>287</v>
      </c>
      <c r="H44" s="3"/>
      <c r="I44" s="3" t="s">
        <v>2325</v>
      </c>
      <c r="J44" s="3" t="s">
        <v>290</v>
      </c>
      <c r="K44" s="3" t="s">
        <v>17</v>
      </c>
      <c r="L44" s="3" t="s">
        <v>2375</v>
      </c>
      <c r="M44" s="3" t="s">
        <v>1999</v>
      </c>
      <c r="N44" s="3"/>
      <c r="O44" s="3"/>
      <c r="P44" s="3" t="s">
        <v>1959</v>
      </c>
      <c r="Q44" s="3" t="s">
        <v>1959</v>
      </c>
      <c r="R44" s="3"/>
      <c r="S44" s="3" t="s">
        <v>2376</v>
      </c>
      <c r="T44" s="3" t="s">
        <v>2063</v>
      </c>
      <c r="U44" s="3" t="s">
        <v>15</v>
      </c>
      <c r="V44" s="3" t="s">
        <v>2377</v>
      </c>
      <c r="W44" s="3" t="s">
        <v>15</v>
      </c>
      <c r="X44" s="3" t="s">
        <v>2329</v>
      </c>
      <c r="Y44" s="3" t="s">
        <v>292</v>
      </c>
      <c r="Z44" s="3"/>
      <c r="AA44" s="3"/>
      <c r="AB44" s="3" t="s">
        <v>291</v>
      </c>
      <c r="AC44" s="3"/>
      <c r="AD44" s="3" t="s">
        <v>2378</v>
      </c>
      <c r="AE44" s="3" t="s">
        <v>2332</v>
      </c>
      <c r="AF44" s="3"/>
      <c r="AG44" s="3" t="s">
        <v>2379</v>
      </c>
      <c r="AH44" s="3" t="s">
        <v>291</v>
      </c>
      <c r="AI44" s="3"/>
      <c r="AJ44" s="3" t="s">
        <v>1967</v>
      </c>
    </row>
    <row r="45" ht="12.75" customHeight="1">
      <c r="A45" s="3" t="s">
        <v>294</v>
      </c>
      <c r="B45" s="3" t="s">
        <v>295</v>
      </c>
      <c r="C45" s="3" t="s">
        <v>2380</v>
      </c>
      <c r="D45" s="3"/>
      <c r="E45" s="3" t="s">
        <v>1953</v>
      </c>
      <c r="F45" s="3"/>
      <c r="G45" s="3" t="s">
        <v>293</v>
      </c>
      <c r="H45" s="3"/>
      <c r="I45" s="3" t="s">
        <v>2325</v>
      </c>
      <c r="J45" s="3" t="s">
        <v>296</v>
      </c>
      <c r="K45" s="3" t="s">
        <v>17</v>
      </c>
      <c r="L45" s="3" t="s">
        <v>2381</v>
      </c>
      <c r="M45" s="3" t="s">
        <v>1999</v>
      </c>
      <c r="N45" s="3"/>
      <c r="O45" s="3"/>
      <c r="P45" s="3" t="s">
        <v>1959</v>
      </c>
      <c r="Q45" s="3" t="s">
        <v>1959</v>
      </c>
      <c r="R45" s="3"/>
      <c r="S45" s="3" t="s">
        <v>2382</v>
      </c>
      <c r="T45" s="3" t="s">
        <v>2063</v>
      </c>
      <c r="U45" s="3" t="s">
        <v>15</v>
      </c>
      <c r="V45" s="3" t="s">
        <v>2328</v>
      </c>
      <c r="W45" s="3" t="s">
        <v>15</v>
      </c>
      <c r="X45" s="3" t="s">
        <v>2329</v>
      </c>
      <c r="Y45" s="3" t="s">
        <v>298</v>
      </c>
      <c r="Z45" s="3"/>
      <c r="AA45" s="3"/>
      <c r="AB45" s="3" t="s">
        <v>297</v>
      </c>
      <c r="AC45" s="3"/>
      <c r="AD45" s="3" t="s">
        <v>2383</v>
      </c>
      <c r="AE45" s="3" t="s">
        <v>2332</v>
      </c>
      <c r="AF45" s="3"/>
      <c r="AG45" s="3" t="s">
        <v>2384</v>
      </c>
      <c r="AH45" s="3" t="s">
        <v>297</v>
      </c>
      <c r="AI45" s="3"/>
      <c r="AJ45" s="3" t="s">
        <v>1967</v>
      </c>
    </row>
    <row r="46" ht="12.75" customHeight="1">
      <c r="A46" s="3" t="s">
        <v>300</v>
      </c>
      <c r="B46" s="3" t="s">
        <v>301</v>
      </c>
      <c r="C46" s="3" t="s">
        <v>2385</v>
      </c>
      <c r="D46" s="3"/>
      <c r="E46" s="3" t="s">
        <v>1953</v>
      </c>
      <c r="F46" s="3" t="s">
        <v>2386</v>
      </c>
      <c r="G46" s="3" t="s">
        <v>299</v>
      </c>
      <c r="H46" s="3"/>
      <c r="I46" s="3" t="s">
        <v>2387</v>
      </c>
      <c r="J46" s="3" t="s">
        <v>302</v>
      </c>
      <c r="K46" s="3" t="s">
        <v>17</v>
      </c>
      <c r="L46" s="3"/>
      <c r="M46" s="3" t="s">
        <v>2358</v>
      </c>
      <c r="N46" s="3" t="s">
        <v>2388</v>
      </c>
      <c r="O46" s="3" t="s">
        <v>2146</v>
      </c>
      <c r="P46" s="3" t="s">
        <v>1959</v>
      </c>
      <c r="Q46" s="3" t="s">
        <v>1959</v>
      </c>
      <c r="R46" s="3"/>
      <c r="S46" s="3" t="s">
        <v>2389</v>
      </c>
      <c r="T46" s="3" t="s">
        <v>1990</v>
      </c>
      <c r="U46" s="3" t="s">
        <v>2360</v>
      </c>
      <c r="V46" s="3" t="s">
        <v>2390</v>
      </c>
      <c r="W46" s="3" t="s">
        <v>15</v>
      </c>
      <c r="X46" s="3" t="s">
        <v>2391</v>
      </c>
      <c r="Y46" s="3" t="s">
        <v>304</v>
      </c>
      <c r="Z46" s="3"/>
      <c r="AA46" s="3"/>
      <c r="AB46" s="3" t="s">
        <v>303</v>
      </c>
      <c r="AC46" s="3"/>
      <c r="AD46" s="3" t="s">
        <v>2392</v>
      </c>
      <c r="AE46" s="3" t="s">
        <v>2332</v>
      </c>
      <c r="AF46" s="3"/>
      <c r="AG46" s="3" t="s">
        <v>2393</v>
      </c>
      <c r="AH46" s="3" t="s">
        <v>303</v>
      </c>
      <c r="AI46" s="3"/>
      <c r="AJ46" s="3" t="s">
        <v>1967</v>
      </c>
    </row>
    <row r="47" ht="12.75" customHeight="1">
      <c r="A47" s="3" t="s">
        <v>306</v>
      </c>
      <c r="B47" s="3" t="s">
        <v>307</v>
      </c>
      <c r="C47" s="3" t="s">
        <v>2394</v>
      </c>
      <c r="D47" s="3"/>
      <c r="E47" s="3" t="s">
        <v>1953</v>
      </c>
      <c r="F47" s="3"/>
      <c r="G47" s="3" t="s">
        <v>305</v>
      </c>
      <c r="H47" s="3" t="s">
        <v>2395</v>
      </c>
      <c r="I47" s="3" t="s">
        <v>2325</v>
      </c>
      <c r="J47" s="3" t="s">
        <v>308</v>
      </c>
      <c r="K47" s="3" t="s">
        <v>17</v>
      </c>
      <c r="L47" s="3" t="s">
        <v>2396</v>
      </c>
      <c r="M47" s="3" t="s">
        <v>1999</v>
      </c>
      <c r="N47" s="3"/>
      <c r="O47" s="3"/>
      <c r="P47" s="3" t="s">
        <v>1959</v>
      </c>
      <c r="Q47" s="3" t="s">
        <v>1959</v>
      </c>
      <c r="R47" s="3"/>
      <c r="S47" s="3" t="s">
        <v>2397</v>
      </c>
      <c r="T47" s="3" t="s">
        <v>2063</v>
      </c>
      <c r="U47" s="3" t="s">
        <v>15</v>
      </c>
      <c r="V47" s="3" t="s">
        <v>2398</v>
      </c>
      <c r="W47" s="3" t="s">
        <v>15</v>
      </c>
      <c r="X47" s="3" t="s">
        <v>2329</v>
      </c>
      <c r="Y47" s="3" t="s">
        <v>310</v>
      </c>
      <c r="Z47" s="3"/>
      <c r="AA47" s="3"/>
      <c r="AB47" s="3" t="s">
        <v>309</v>
      </c>
      <c r="AC47" s="3"/>
      <c r="AD47" s="3" t="s">
        <v>2399</v>
      </c>
      <c r="AE47" s="3" t="s">
        <v>2332</v>
      </c>
      <c r="AF47" s="3"/>
      <c r="AG47" s="3" t="s">
        <v>2400</v>
      </c>
      <c r="AH47" s="3" t="s">
        <v>309</v>
      </c>
      <c r="AI47" s="3"/>
      <c r="AJ47" s="3" t="s">
        <v>1967</v>
      </c>
    </row>
    <row r="48" ht="12.75" customHeight="1">
      <c r="A48" s="3" t="s">
        <v>312</v>
      </c>
      <c r="B48" s="3" t="s">
        <v>313</v>
      </c>
      <c r="C48" s="3" t="s">
        <v>2401</v>
      </c>
      <c r="D48" s="3"/>
      <c r="E48" s="3" t="s">
        <v>1953</v>
      </c>
      <c r="F48" s="3" t="s">
        <v>2402</v>
      </c>
      <c r="G48" s="3" t="s">
        <v>311</v>
      </c>
      <c r="H48" s="3" t="s">
        <v>2403</v>
      </c>
      <c r="I48" s="3" t="s">
        <v>1997</v>
      </c>
      <c r="J48" s="3" t="s">
        <v>314</v>
      </c>
      <c r="K48" s="3" t="s">
        <v>17</v>
      </c>
      <c r="L48" s="3" t="s">
        <v>2404</v>
      </c>
      <c r="M48" s="3" t="s">
        <v>1999</v>
      </c>
      <c r="N48" s="3" t="s">
        <v>2405</v>
      </c>
      <c r="O48" s="3" t="s">
        <v>2146</v>
      </c>
      <c r="P48" s="3" t="s">
        <v>1959</v>
      </c>
      <c r="Q48" s="3" t="s">
        <v>1959</v>
      </c>
      <c r="R48" s="3"/>
      <c r="S48" s="3" t="s">
        <v>2406</v>
      </c>
      <c r="T48" s="3" t="s">
        <v>2236</v>
      </c>
      <c r="U48" s="3" t="s">
        <v>15</v>
      </c>
      <c r="V48" s="3" t="s">
        <v>2407</v>
      </c>
      <c r="W48" s="3" t="s">
        <v>15</v>
      </c>
      <c r="X48" s="3" t="s">
        <v>2362</v>
      </c>
      <c r="Y48" s="3" t="s">
        <v>316</v>
      </c>
      <c r="Z48" s="3"/>
      <c r="AA48" s="3"/>
      <c r="AB48" s="3" t="s">
        <v>315</v>
      </c>
      <c r="AC48" s="3"/>
      <c r="AD48" s="3" t="s">
        <v>2408</v>
      </c>
      <c r="AE48" s="3" t="s">
        <v>2332</v>
      </c>
      <c r="AF48" s="3"/>
      <c r="AG48" s="3" t="s">
        <v>2409</v>
      </c>
      <c r="AH48" s="3" t="s">
        <v>315</v>
      </c>
      <c r="AI48" s="3"/>
      <c r="AJ48" s="3" t="s">
        <v>1967</v>
      </c>
    </row>
    <row r="49" ht="12.75" customHeight="1">
      <c r="A49" s="3" t="s">
        <v>318</v>
      </c>
      <c r="B49" s="3" t="s">
        <v>319</v>
      </c>
      <c r="C49" s="3" t="s">
        <v>2410</v>
      </c>
      <c r="D49" s="3"/>
      <c r="E49" s="3" t="s">
        <v>1953</v>
      </c>
      <c r="F49" s="3" t="s">
        <v>2411</v>
      </c>
      <c r="G49" s="3" t="s">
        <v>317</v>
      </c>
      <c r="H49" s="3"/>
      <c r="I49" s="3" t="s">
        <v>2412</v>
      </c>
      <c r="J49" s="3" t="s">
        <v>320</v>
      </c>
      <c r="K49" s="3" t="s">
        <v>17</v>
      </c>
      <c r="L49" s="3"/>
      <c r="M49" s="3" t="s">
        <v>2358</v>
      </c>
      <c r="N49" s="3" t="s">
        <v>2413</v>
      </c>
      <c r="O49" s="3" t="s">
        <v>2146</v>
      </c>
      <c r="P49" s="3" t="s">
        <v>1959</v>
      </c>
      <c r="Q49" s="3" t="s">
        <v>1959</v>
      </c>
      <c r="R49" s="3"/>
      <c r="S49" s="3" t="s">
        <v>2414</v>
      </c>
      <c r="T49" s="3" t="s">
        <v>2015</v>
      </c>
      <c r="U49" s="3" t="s">
        <v>2360</v>
      </c>
      <c r="V49" s="3" t="s">
        <v>2415</v>
      </c>
      <c r="W49" s="3" t="s">
        <v>15</v>
      </c>
      <c r="X49" s="3" t="s">
        <v>2029</v>
      </c>
      <c r="Y49" s="3" t="s">
        <v>322</v>
      </c>
      <c r="Z49" s="3"/>
      <c r="AA49" s="3"/>
      <c r="AB49" s="3" t="s">
        <v>321</v>
      </c>
      <c r="AC49" s="3"/>
      <c r="AD49" s="3"/>
      <c r="AE49" s="3" t="s">
        <v>2416</v>
      </c>
      <c r="AF49" s="3"/>
      <c r="AG49" s="3" t="s">
        <v>2417</v>
      </c>
      <c r="AH49" s="3" t="s">
        <v>321</v>
      </c>
      <c r="AI49" s="3"/>
      <c r="AJ49" s="3" t="s">
        <v>1967</v>
      </c>
    </row>
    <row r="50" ht="12.75" customHeight="1">
      <c r="A50" s="3" t="s">
        <v>324</v>
      </c>
      <c r="B50" s="3" t="s">
        <v>325</v>
      </c>
      <c r="C50" s="3" t="s">
        <v>2418</v>
      </c>
      <c r="D50" s="3"/>
      <c r="E50" s="3" t="s">
        <v>1953</v>
      </c>
      <c r="F50" s="3"/>
      <c r="G50" s="3" t="s">
        <v>323</v>
      </c>
      <c r="H50" s="3"/>
      <c r="I50" s="3" t="s">
        <v>2419</v>
      </c>
      <c r="J50" s="3" t="s">
        <v>326</v>
      </c>
      <c r="K50" s="3" t="s">
        <v>17</v>
      </c>
      <c r="L50" s="3"/>
      <c r="M50" s="3" t="s">
        <v>1999</v>
      </c>
      <c r="N50" s="3" t="s">
        <v>2420</v>
      </c>
      <c r="O50" s="3" t="s">
        <v>2112</v>
      </c>
      <c r="P50" s="3" t="s">
        <v>1959</v>
      </c>
      <c r="Q50" s="3" t="s">
        <v>1959</v>
      </c>
      <c r="R50" s="3"/>
      <c r="S50" s="3" t="s">
        <v>2421</v>
      </c>
      <c r="T50" s="3" t="s">
        <v>2422</v>
      </c>
      <c r="U50" s="3" t="s">
        <v>15</v>
      </c>
      <c r="V50" s="3" t="s">
        <v>2423</v>
      </c>
      <c r="W50" s="3" t="s">
        <v>15</v>
      </c>
      <c r="X50" s="3" t="s">
        <v>2424</v>
      </c>
      <c r="Y50" s="3" t="s">
        <v>328</v>
      </c>
      <c r="Z50" s="3" t="s">
        <v>2425</v>
      </c>
      <c r="AA50" s="3" t="s">
        <v>2425</v>
      </c>
      <c r="AB50" s="3" t="s">
        <v>327</v>
      </c>
      <c r="AC50" s="3" t="s">
        <v>2425</v>
      </c>
      <c r="AD50" s="3"/>
      <c r="AE50" s="3" t="s">
        <v>2426</v>
      </c>
      <c r="AF50" s="3" t="s">
        <v>2425</v>
      </c>
      <c r="AG50" s="3" t="s">
        <v>2427</v>
      </c>
      <c r="AH50" s="3" t="s">
        <v>327</v>
      </c>
      <c r="AI50" s="3"/>
      <c r="AJ50" s="3" t="s">
        <v>1967</v>
      </c>
    </row>
    <row r="51" ht="12.75" customHeight="1">
      <c r="A51" s="3" t="s">
        <v>330</v>
      </c>
      <c r="B51" s="3" t="s">
        <v>331</v>
      </c>
      <c r="C51" s="3" t="s">
        <v>2428</v>
      </c>
      <c r="D51" s="3"/>
      <c r="E51" s="3" t="s">
        <v>1953</v>
      </c>
      <c r="F51" s="3" t="s">
        <v>2429</v>
      </c>
      <c r="G51" s="3" t="s">
        <v>329</v>
      </c>
      <c r="H51" s="3"/>
      <c r="I51" s="3" t="s">
        <v>2430</v>
      </c>
      <c r="J51" s="3" t="s">
        <v>332</v>
      </c>
      <c r="K51" s="3" t="s">
        <v>17</v>
      </c>
      <c r="L51" s="3" t="s">
        <v>2431</v>
      </c>
      <c r="M51" s="3" t="s">
        <v>1999</v>
      </c>
      <c r="N51" s="3"/>
      <c r="O51" s="3" t="s">
        <v>2146</v>
      </c>
      <c r="P51" s="3" t="s">
        <v>1959</v>
      </c>
      <c r="Q51" s="3" t="s">
        <v>1959</v>
      </c>
      <c r="R51" s="3"/>
      <c r="S51" s="3"/>
      <c r="T51" s="3" t="s">
        <v>2063</v>
      </c>
      <c r="U51" s="3" t="s">
        <v>15</v>
      </c>
      <c r="V51" s="3" t="s">
        <v>2370</v>
      </c>
      <c r="W51" s="3" t="s">
        <v>15</v>
      </c>
      <c r="X51" s="3" t="s">
        <v>2138</v>
      </c>
      <c r="Y51" s="3" t="s">
        <v>334</v>
      </c>
      <c r="Z51" s="3"/>
      <c r="AA51" s="3"/>
      <c r="AB51" s="3" t="s">
        <v>333</v>
      </c>
      <c r="AC51" s="3"/>
      <c r="AD51" s="3" t="s">
        <v>2432</v>
      </c>
      <c r="AE51" s="3" t="s">
        <v>2433</v>
      </c>
      <c r="AF51" s="3"/>
      <c r="AG51" s="3" t="s">
        <v>2434</v>
      </c>
      <c r="AH51" s="3" t="s">
        <v>333</v>
      </c>
      <c r="AI51" s="3"/>
      <c r="AJ51" s="3" t="s">
        <v>1967</v>
      </c>
    </row>
    <row r="52" ht="12.75" customHeight="1">
      <c r="A52" s="3" t="s">
        <v>336</v>
      </c>
      <c r="B52" s="3" t="s">
        <v>337</v>
      </c>
      <c r="C52" s="3" t="s">
        <v>2435</v>
      </c>
      <c r="D52" s="3"/>
      <c r="E52" s="3" t="s">
        <v>1953</v>
      </c>
      <c r="F52" s="3"/>
      <c r="G52" s="3" t="s">
        <v>335</v>
      </c>
      <c r="H52" s="3"/>
      <c r="I52" s="3" t="s">
        <v>2325</v>
      </c>
      <c r="J52" s="3" t="s">
        <v>338</v>
      </c>
      <c r="K52" s="3" t="s">
        <v>17</v>
      </c>
      <c r="L52" s="3" t="s">
        <v>2024</v>
      </c>
      <c r="M52" s="3" t="s">
        <v>1999</v>
      </c>
      <c r="N52" s="3"/>
      <c r="O52" s="3"/>
      <c r="P52" s="3" t="s">
        <v>1959</v>
      </c>
      <c r="Q52" s="3" t="s">
        <v>1959</v>
      </c>
      <c r="R52" s="3"/>
      <c r="S52" s="3" t="s">
        <v>2436</v>
      </c>
      <c r="T52" s="3" t="s">
        <v>2063</v>
      </c>
      <c r="U52" s="3" t="s">
        <v>15</v>
      </c>
      <c r="V52" s="3" t="s">
        <v>2437</v>
      </c>
      <c r="W52" s="3" t="s">
        <v>15</v>
      </c>
      <c r="X52" s="3" t="s">
        <v>2362</v>
      </c>
      <c r="Y52" s="3" t="s">
        <v>340</v>
      </c>
      <c r="Z52" s="3"/>
      <c r="AA52" s="3"/>
      <c r="AB52" s="3" t="s">
        <v>339</v>
      </c>
      <c r="AC52" s="3"/>
      <c r="AD52" s="3" t="s">
        <v>2438</v>
      </c>
      <c r="AE52" s="3" t="s">
        <v>2332</v>
      </c>
      <c r="AF52" s="3"/>
      <c r="AG52" s="3" t="s">
        <v>2439</v>
      </c>
      <c r="AH52" s="3" t="s">
        <v>339</v>
      </c>
      <c r="AI52" s="3"/>
      <c r="AJ52" s="3" t="s">
        <v>1967</v>
      </c>
    </row>
    <row r="53" ht="12.75" customHeight="1">
      <c r="A53" s="3" t="s">
        <v>342</v>
      </c>
      <c r="B53" s="3" t="s">
        <v>343</v>
      </c>
      <c r="C53" s="3" t="s">
        <v>2440</v>
      </c>
      <c r="D53" s="3"/>
      <c r="E53" s="3" t="s">
        <v>1953</v>
      </c>
      <c r="F53" s="3"/>
      <c r="G53" s="3" t="s">
        <v>341</v>
      </c>
      <c r="H53" s="3"/>
      <c r="I53" s="3" t="s">
        <v>2325</v>
      </c>
      <c r="J53" s="3" t="s">
        <v>344</v>
      </c>
      <c r="K53" s="3" t="s">
        <v>17</v>
      </c>
      <c r="L53" s="3" t="s">
        <v>2441</v>
      </c>
      <c r="M53" s="3" t="s">
        <v>1999</v>
      </c>
      <c r="N53" s="3"/>
      <c r="O53" s="3"/>
      <c r="P53" s="3" t="s">
        <v>1959</v>
      </c>
      <c r="Q53" s="3" t="s">
        <v>1959</v>
      </c>
      <c r="R53" s="3"/>
      <c r="S53" s="3" t="s">
        <v>2436</v>
      </c>
      <c r="T53" s="3" t="s">
        <v>2063</v>
      </c>
      <c r="U53" s="3" t="s">
        <v>15</v>
      </c>
      <c r="V53" s="3" t="s">
        <v>2442</v>
      </c>
      <c r="W53" s="3" t="s">
        <v>15</v>
      </c>
      <c r="X53" s="3" t="s">
        <v>2443</v>
      </c>
      <c r="Y53" s="3" t="s">
        <v>346</v>
      </c>
      <c r="Z53" s="3"/>
      <c r="AA53" s="3"/>
      <c r="AB53" s="3" t="s">
        <v>345</v>
      </c>
      <c r="AC53" s="3"/>
      <c r="AD53" s="3" t="s">
        <v>2444</v>
      </c>
      <c r="AE53" s="3" t="s">
        <v>2332</v>
      </c>
      <c r="AF53" s="3"/>
      <c r="AG53" s="3" t="s">
        <v>2445</v>
      </c>
      <c r="AH53" s="3" t="s">
        <v>345</v>
      </c>
      <c r="AI53" s="3"/>
      <c r="AJ53" s="3" t="s">
        <v>1967</v>
      </c>
    </row>
    <row r="54" ht="12.75" customHeight="1">
      <c r="A54" s="3" t="s">
        <v>348</v>
      </c>
      <c r="B54" s="3" t="s">
        <v>349</v>
      </c>
      <c r="C54" s="3" t="s">
        <v>2446</v>
      </c>
      <c r="D54" s="3"/>
      <c r="E54" s="3" t="s">
        <v>1953</v>
      </c>
      <c r="F54" s="3"/>
      <c r="G54" s="3" t="s">
        <v>347</v>
      </c>
      <c r="H54" s="3"/>
      <c r="I54" s="3" t="s">
        <v>2325</v>
      </c>
      <c r="J54" s="3" t="s">
        <v>350</v>
      </c>
      <c r="K54" s="3" t="s">
        <v>17</v>
      </c>
      <c r="L54" s="3" t="s">
        <v>2447</v>
      </c>
      <c r="M54" s="3" t="s">
        <v>1999</v>
      </c>
      <c r="N54" s="3"/>
      <c r="O54" s="3"/>
      <c r="P54" s="3" t="s">
        <v>1959</v>
      </c>
      <c r="Q54" s="3" t="s">
        <v>1959</v>
      </c>
      <c r="R54" s="3"/>
      <c r="S54" s="3" t="s">
        <v>2448</v>
      </c>
      <c r="T54" s="3" t="s">
        <v>2063</v>
      </c>
      <c r="U54" s="3" t="s">
        <v>15</v>
      </c>
      <c r="V54" s="3" t="s">
        <v>2398</v>
      </c>
      <c r="W54" s="3" t="s">
        <v>15</v>
      </c>
      <c r="X54" s="3" t="s">
        <v>2329</v>
      </c>
      <c r="Y54" s="3" t="s">
        <v>352</v>
      </c>
      <c r="Z54" s="3"/>
      <c r="AA54" s="3"/>
      <c r="AB54" s="3" t="s">
        <v>351</v>
      </c>
      <c r="AC54" s="3"/>
      <c r="AD54" s="3" t="s">
        <v>2449</v>
      </c>
      <c r="AE54" s="3" t="s">
        <v>2332</v>
      </c>
      <c r="AF54" s="3"/>
      <c r="AG54" s="3" t="s">
        <v>2450</v>
      </c>
      <c r="AH54" s="3" t="s">
        <v>351</v>
      </c>
      <c r="AI54" s="3"/>
      <c r="AJ54" s="3" t="s">
        <v>1967</v>
      </c>
    </row>
    <row r="55" ht="12.75" customHeight="1">
      <c r="A55" s="3" t="s">
        <v>354</v>
      </c>
      <c r="B55" s="3" t="s">
        <v>355</v>
      </c>
      <c r="C55" s="3" t="s">
        <v>2451</v>
      </c>
      <c r="D55" s="3"/>
      <c r="E55" s="3" t="s">
        <v>1953</v>
      </c>
      <c r="F55" s="3"/>
      <c r="G55" s="3" t="s">
        <v>353</v>
      </c>
      <c r="H55" s="3"/>
      <c r="I55" s="3" t="s">
        <v>2325</v>
      </c>
      <c r="J55" s="3" t="s">
        <v>356</v>
      </c>
      <c r="K55" s="3" t="s">
        <v>17</v>
      </c>
      <c r="L55" s="3" t="s">
        <v>2452</v>
      </c>
      <c r="M55" s="3" t="s">
        <v>1999</v>
      </c>
      <c r="N55" s="3"/>
      <c r="O55" s="3"/>
      <c r="P55" s="3" t="s">
        <v>1959</v>
      </c>
      <c r="Q55" s="3" t="s">
        <v>1959</v>
      </c>
      <c r="R55" s="3"/>
      <c r="S55" s="3" t="s">
        <v>2453</v>
      </c>
      <c r="T55" s="3" t="s">
        <v>2063</v>
      </c>
      <c r="U55" s="3" t="s">
        <v>15</v>
      </c>
      <c r="V55" s="3" t="s">
        <v>2398</v>
      </c>
      <c r="W55" s="3" t="s">
        <v>15</v>
      </c>
      <c r="X55" s="3" t="s">
        <v>2329</v>
      </c>
      <c r="Y55" s="3" t="s">
        <v>358</v>
      </c>
      <c r="Z55" s="3"/>
      <c r="AA55" s="3"/>
      <c r="AB55" s="3" t="s">
        <v>357</v>
      </c>
      <c r="AC55" s="3"/>
      <c r="AD55" s="3" t="s">
        <v>2454</v>
      </c>
      <c r="AE55" s="3" t="s">
        <v>2332</v>
      </c>
      <c r="AF55" s="3"/>
      <c r="AG55" s="3" t="s">
        <v>2455</v>
      </c>
      <c r="AH55" s="3" t="s">
        <v>357</v>
      </c>
      <c r="AI55" s="3"/>
      <c r="AJ55" s="3" t="s">
        <v>1967</v>
      </c>
    </row>
    <row r="56" ht="12.75" customHeight="1">
      <c r="A56" s="3" t="s">
        <v>360</v>
      </c>
      <c r="B56" s="3" t="s">
        <v>361</v>
      </c>
      <c r="C56" s="3" t="s">
        <v>2456</v>
      </c>
      <c r="D56" s="3"/>
      <c r="E56" s="3" t="s">
        <v>1953</v>
      </c>
      <c r="F56" s="3" t="s">
        <v>2457</v>
      </c>
      <c r="G56" s="3" t="s">
        <v>359</v>
      </c>
      <c r="H56" s="3"/>
      <c r="I56" s="3" t="s">
        <v>2210</v>
      </c>
      <c r="J56" s="3" t="s">
        <v>362</v>
      </c>
      <c r="K56" s="3" t="s">
        <v>17</v>
      </c>
      <c r="L56" s="3" t="s">
        <v>2458</v>
      </c>
      <c r="M56" s="3" t="s">
        <v>2358</v>
      </c>
      <c r="N56" s="3" t="s">
        <v>2459</v>
      </c>
      <c r="O56" s="3" t="s">
        <v>2146</v>
      </c>
      <c r="P56" s="3" t="s">
        <v>1959</v>
      </c>
      <c r="Q56" s="3" t="s">
        <v>1959</v>
      </c>
      <c r="R56" s="3"/>
      <c r="S56" s="3" t="s">
        <v>2460</v>
      </c>
      <c r="T56" s="3" t="s">
        <v>2015</v>
      </c>
      <c r="U56" s="3" t="s">
        <v>2360</v>
      </c>
      <c r="V56" s="3" t="s">
        <v>2461</v>
      </c>
      <c r="W56" s="3" t="s">
        <v>15</v>
      </c>
      <c r="X56" s="3" t="s">
        <v>2462</v>
      </c>
      <c r="Y56" s="3" t="s">
        <v>364</v>
      </c>
      <c r="Z56" s="3"/>
      <c r="AA56" s="3"/>
      <c r="AB56" s="3" t="s">
        <v>363</v>
      </c>
      <c r="AC56" s="3"/>
      <c r="AD56" s="3" t="s">
        <v>2463</v>
      </c>
      <c r="AE56" s="3" t="s">
        <v>2464</v>
      </c>
      <c r="AF56" s="3"/>
      <c r="AG56" s="3" t="s">
        <v>2465</v>
      </c>
      <c r="AH56" s="3" t="s">
        <v>363</v>
      </c>
      <c r="AI56" s="3"/>
      <c r="AJ56" s="3" t="s">
        <v>1967</v>
      </c>
    </row>
    <row r="57" ht="12.75" customHeight="1">
      <c r="A57" s="3" t="s">
        <v>366</v>
      </c>
      <c r="B57" s="3" t="s">
        <v>367</v>
      </c>
      <c r="C57" s="3" t="s">
        <v>2466</v>
      </c>
      <c r="D57" s="3"/>
      <c r="E57" s="3" t="s">
        <v>1953</v>
      </c>
      <c r="F57" s="3" t="s">
        <v>2467</v>
      </c>
      <c r="G57" s="3" t="s">
        <v>365</v>
      </c>
      <c r="H57" s="3"/>
      <c r="I57" s="3" t="s">
        <v>2132</v>
      </c>
      <c r="J57" s="3" t="s">
        <v>369</v>
      </c>
      <c r="K57" s="3" t="s">
        <v>17</v>
      </c>
      <c r="L57" s="3"/>
      <c r="M57" s="3" t="s">
        <v>2468</v>
      </c>
      <c r="N57" s="3" t="s">
        <v>2469</v>
      </c>
      <c r="O57" s="3" t="s">
        <v>1974</v>
      </c>
      <c r="P57" s="3" t="s">
        <v>1959</v>
      </c>
      <c r="Q57" s="3" t="s">
        <v>1959</v>
      </c>
      <c r="R57" s="3"/>
      <c r="S57" s="3" t="s">
        <v>2470</v>
      </c>
      <c r="T57" s="3" t="s">
        <v>2063</v>
      </c>
      <c r="U57" s="3" t="s">
        <v>2471</v>
      </c>
      <c r="V57" s="3" t="s">
        <v>2472</v>
      </c>
      <c r="W57" s="3" t="s">
        <v>368</v>
      </c>
      <c r="X57" s="3" t="s">
        <v>2054</v>
      </c>
      <c r="Y57" s="3" t="s">
        <v>371</v>
      </c>
      <c r="Z57" s="3"/>
      <c r="AA57" s="3"/>
      <c r="AB57" s="3" t="s">
        <v>370</v>
      </c>
      <c r="AC57" s="3"/>
      <c r="AD57" s="3" t="s">
        <v>2473</v>
      </c>
      <c r="AE57" s="3" t="s">
        <v>2474</v>
      </c>
      <c r="AF57" s="3"/>
      <c r="AG57" s="3" t="s">
        <v>2475</v>
      </c>
      <c r="AH57" s="3" t="s">
        <v>370</v>
      </c>
      <c r="AI57" s="3"/>
      <c r="AJ57" s="3" t="s">
        <v>1967</v>
      </c>
    </row>
    <row r="58" ht="12.75" customHeight="1">
      <c r="A58" s="3" t="s">
        <v>373</v>
      </c>
      <c r="B58" s="3" t="s">
        <v>374</v>
      </c>
      <c r="C58" s="3" t="s">
        <v>2476</v>
      </c>
      <c r="D58" s="3"/>
      <c r="E58" s="3" t="s">
        <v>1953</v>
      </c>
      <c r="F58" s="3" t="s">
        <v>2477</v>
      </c>
      <c r="G58" s="3" t="s">
        <v>372</v>
      </c>
      <c r="H58" s="3" t="s">
        <v>2395</v>
      </c>
      <c r="I58" s="3" t="s">
        <v>2478</v>
      </c>
      <c r="J58" s="3" t="s">
        <v>375</v>
      </c>
      <c r="K58" s="3" t="s">
        <v>17</v>
      </c>
      <c r="L58" s="3"/>
      <c r="M58" s="3" t="s">
        <v>2468</v>
      </c>
      <c r="N58" s="3" t="s">
        <v>2479</v>
      </c>
      <c r="O58" s="3" t="s">
        <v>2480</v>
      </c>
      <c r="P58" s="3" t="s">
        <v>1959</v>
      </c>
      <c r="Q58" s="3" t="s">
        <v>1959</v>
      </c>
      <c r="R58" s="3"/>
      <c r="S58" s="3" t="s">
        <v>2481</v>
      </c>
      <c r="T58" s="3" t="s">
        <v>2482</v>
      </c>
      <c r="U58" s="3" t="s">
        <v>2471</v>
      </c>
      <c r="V58" s="3" t="s">
        <v>2483</v>
      </c>
      <c r="W58" s="3" t="s">
        <v>368</v>
      </c>
      <c r="X58" s="3" t="s">
        <v>2391</v>
      </c>
      <c r="Y58" s="3" t="s">
        <v>377</v>
      </c>
      <c r="Z58" s="3" t="s">
        <v>2484</v>
      </c>
      <c r="AA58" s="3" t="s">
        <v>2484</v>
      </c>
      <c r="AB58" s="3" t="s">
        <v>376</v>
      </c>
      <c r="AC58" s="3" t="s">
        <v>2484</v>
      </c>
      <c r="AD58" s="3"/>
      <c r="AE58" s="3" t="s">
        <v>2485</v>
      </c>
      <c r="AF58" s="3" t="s">
        <v>2484</v>
      </c>
      <c r="AG58" s="3" t="s">
        <v>2486</v>
      </c>
      <c r="AH58" s="3" t="s">
        <v>376</v>
      </c>
      <c r="AI58" s="3"/>
      <c r="AJ58" s="3" t="s">
        <v>1967</v>
      </c>
    </row>
    <row r="59" ht="12.75" customHeight="1">
      <c r="A59" s="3" t="s">
        <v>379</v>
      </c>
      <c r="B59" s="3" t="s">
        <v>380</v>
      </c>
      <c r="C59" s="3" t="s">
        <v>2487</v>
      </c>
      <c r="D59" s="3"/>
      <c r="E59" s="3" t="s">
        <v>1953</v>
      </c>
      <c r="F59" s="3" t="s">
        <v>2488</v>
      </c>
      <c r="G59" s="3" t="s">
        <v>378</v>
      </c>
      <c r="H59" s="3"/>
      <c r="I59" s="3" t="s">
        <v>2132</v>
      </c>
      <c r="J59" s="3" t="s">
        <v>381</v>
      </c>
      <c r="K59" s="3" t="s">
        <v>17</v>
      </c>
      <c r="L59" s="3"/>
      <c r="M59" s="3" t="s">
        <v>2468</v>
      </c>
      <c r="N59" s="3" t="s">
        <v>2489</v>
      </c>
      <c r="O59" s="3" t="s">
        <v>2146</v>
      </c>
      <c r="P59" s="3" t="s">
        <v>1959</v>
      </c>
      <c r="Q59" s="3" t="s">
        <v>1959</v>
      </c>
      <c r="R59" s="3"/>
      <c r="S59" s="3"/>
      <c r="T59" s="3" t="s">
        <v>2015</v>
      </c>
      <c r="U59" s="3" t="s">
        <v>2471</v>
      </c>
      <c r="V59" s="3" t="s">
        <v>2490</v>
      </c>
      <c r="W59" s="3" t="s">
        <v>368</v>
      </c>
      <c r="X59" s="3" t="s">
        <v>2018</v>
      </c>
      <c r="Y59" s="3" t="s">
        <v>383</v>
      </c>
      <c r="Z59" s="3"/>
      <c r="AA59" s="3"/>
      <c r="AB59" s="3" t="s">
        <v>382</v>
      </c>
      <c r="AC59" s="3"/>
      <c r="AD59" s="3" t="s">
        <v>2491</v>
      </c>
      <c r="AE59" s="3"/>
      <c r="AF59" s="3"/>
      <c r="AG59" s="3" t="s">
        <v>2492</v>
      </c>
      <c r="AH59" s="3" t="s">
        <v>382</v>
      </c>
      <c r="AI59" s="3"/>
      <c r="AJ59" s="3" t="s">
        <v>1967</v>
      </c>
    </row>
    <row r="60" ht="12.75" customHeight="1">
      <c r="A60" s="3" t="s">
        <v>385</v>
      </c>
      <c r="B60" s="3" t="s">
        <v>386</v>
      </c>
      <c r="C60" s="3" t="s">
        <v>2493</v>
      </c>
      <c r="D60" s="3"/>
      <c r="E60" s="3" t="s">
        <v>1953</v>
      </c>
      <c r="F60" s="3" t="s">
        <v>2494</v>
      </c>
      <c r="G60" s="3" t="s">
        <v>384</v>
      </c>
      <c r="H60" s="3"/>
      <c r="I60" s="3" t="s">
        <v>2307</v>
      </c>
      <c r="J60" s="3" t="s">
        <v>387</v>
      </c>
      <c r="K60" s="3" t="s">
        <v>17</v>
      </c>
      <c r="L60" s="3"/>
      <c r="M60" s="3" t="s">
        <v>2468</v>
      </c>
      <c r="N60" s="3" t="s">
        <v>2308</v>
      </c>
      <c r="O60" s="3" t="s">
        <v>2101</v>
      </c>
      <c r="P60" s="3" t="s">
        <v>1959</v>
      </c>
      <c r="Q60" s="3" t="s">
        <v>1959</v>
      </c>
      <c r="R60" s="3"/>
      <c r="S60" s="3" t="s">
        <v>2495</v>
      </c>
      <c r="T60" s="3" t="s">
        <v>2063</v>
      </c>
      <c r="U60" s="3" t="s">
        <v>2471</v>
      </c>
      <c r="V60" s="3" t="s">
        <v>2310</v>
      </c>
      <c r="W60" s="3" t="s">
        <v>368</v>
      </c>
      <c r="X60" s="3" t="s">
        <v>2279</v>
      </c>
      <c r="Y60" s="3" t="s">
        <v>389</v>
      </c>
      <c r="Z60" s="3"/>
      <c r="AA60" s="3"/>
      <c r="AB60" s="3" t="s">
        <v>388</v>
      </c>
      <c r="AC60" s="3"/>
      <c r="AD60" s="3"/>
      <c r="AE60" s="3" t="s">
        <v>2496</v>
      </c>
      <c r="AF60" s="3"/>
      <c r="AG60" s="3" t="s">
        <v>2497</v>
      </c>
      <c r="AH60" s="3" t="s">
        <v>388</v>
      </c>
      <c r="AI60" s="3"/>
      <c r="AJ60" s="3" t="s">
        <v>1967</v>
      </c>
    </row>
    <row r="61" ht="12.75" customHeight="1">
      <c r="A61" s="3" t="s">
        <v>391</v>
      </c>
      <c r="B61" s="3" t="s">
        <v>392</v>
      </c>
      <c r="C61" s="3" t="s">
        <v>2498</v>
      </c>
      <c r="D61" s="3"/>
      <c r="E61" s="3" t="s">
        <v>1953</v>
      </c>
      <c r="F61" s="3"/>
      <c r="G61" s="3" t="s">
        <v>390</v>
      </c>
      <c r="H61" s="3" t="s">
        <v>2499</v>
      </c>
      <c r="I61" s="3" t="s">
        <v>2500</v>
      </c>
      <c r="J61" s="3"/>
      <c r="K61" s="3" t="s">
        <v>17</v>
      </c>
      <c r="L61" s="3" t="s">
        <v>2501</v>
      </c>
      <c r="M61" s="3" t="s">
        <v>2502</v>
      </c>
      <c r="N61" s="3" t="s">
        <v>2503</v>
      </c>
      <c r="O61" s="3" t="s">
        <v>1974</v>
      </c>
      <c r="P61" s="3" t="s">
        <v>1959</v>
      </c>
      <c r="Q61" s="3" t="s">
        <v>1959</v>
      </c>
      <c r="R61" s="3"/>
      <c r="S61" s="3" t="s">
        <v>2504</v>
      </c>
      <c r="T61" s="3" t="s">
        <v>2505</v>
      </c>
      <c r="U61" s="3" t="s">
        <v>2506</v>
      </c>
      <c r="V61" s="3" t="s">
        <v>2507</v>
      </c>
      <c r="W61" s="3" t="s">
        <v>368</v>
      </c>
      <c r="X61" s="3" t="s">
        <v>2508</v>
      </c>
      <c r="Y61" s="3" t="s">
        <v>394</v>
      </c>
      <c r="Z61" s="3"/>
      <c r="AA61" s="3"/>
      <c r="AB61" s="3" t="s">
        <v>393</v>
      </c>
      <c r="AC61" s="3"/>
      <c r="AD61" s="3"/>
      <c r="AE61" s="3" t="s">
        <v>2509</v>
      </c>
      <c r="AF61" s="3"/>
      <c r="AG61" s="3" t="s">
        <v>2510</v>
      </c>
      <c r="AH61" s="3" t="s">
        <v>393</v>
      </c>
      <c r="AI61" s="3"/>
      <c r="AJ61" s="3" t="s">
        <v>1967</v>
      </c>
    </row>
    <row r="62" ht="12.75" customHeight="1">
      <c r="A62" s="3" t="s">
        <v>396</v>
      </c>
      <c r="B62" s="3" t="s">
        <v>397</v>
      </c>
      <c r="C62" s="3" t="s">
        <v>2511</v>
      </c>
      <c r="D62" s="3"/>
      <c r="E62" s="3" t="s">
        <v>1953</v>
      </c>
      <c r="F62" s="3" t="s">
        <v>2512</v>
      </c>
      <c r="G62" s="3" t="s">
        <v>395</v>
      </c>
      <c r="H62" s="3"/>
      <c r="I62" s="3" t="s">
        <v>2513</v>
      </c>
      <c r="J62" s="3" t="s">
        <v>398</v>
      </c>
      <c r="K62" s="3" t="s">
        <v>399</v>
      </c>
      <c r="L62" s="3" t="s">
        <v>2514</v>
      </c>
      <c r="M62" s="3" t="s">
        <v>2515</v>
      </c>
      <c r="N62" s="3" t="s">
        <v>2167</v>
      </c>
      <c r="O62" s="3" t="s">
        <v>2516</v>
      </c>
      <c r="P62" s="3" t="s">
        <v>1959</v>
      </c>
      <c r="Q62" s="3" t="s">
        <v>1959</v>
      </c>
      <c r="R62" s="3"/>
      <c r="S62" s="3" t="s">
        <v>2517</v>
      </c>
      <c r="T62" s="3" t="s">
        <v>2002</v>
      </c>
      <c r="U62" s="3" t="s">
        <v>368</v>
      </c>
      <c r="V62" s="3" t="s">
        <v>2169</v>
      </c>
      <c r="W62" s="3" t="s">
        <v>368</v>
      </c>
      <c r="X62" s="3" t="s">
        <v>2518</v>
      </c>
      <c r="Y62" s="3" t="s">
        <v>401</v>
      </c>
      <c r="Z62" s="3"/>
      <c r="AA62" s="3"/>
      <c r="AB62" s="3" t="s">
        <v>400</v>
      </c>
      <c r="AC62" s="3"/>
      <c r="AD62" s="3" t="s">
        <v>2519</v>
      </c>
      <c r="AE62" s="3" t="s">
        <v>2520</v>
      </c>
      <c r="AF62" s="3"/>
      <c r="AG62" s="3" t="s">
        <v>2521</v>
      </c>
      <c r="AH62" s="3" t="s">
        <v>400</v>
      </c>
      <c r="AI62" s="3"/>
      <c r="AJ62" s="3" t="s">
        <v>1967</v>
      </c>
    </row>
    <row r="63" ht="12.75" customHeight="1">
      <c r="A63" s="3" t="s">
        <v>402</v>
      </c>
      <c r="B63" s="3" t="s">
        <v>403</v>
      </c>
      <c r="C63" s="3" t="s">
        <v>2522</v>
      </c>
      <c r="D63" s="3"/>
      <c r="E63" s="3" t="s">
        <v>1953</v>
      </c>
      <c r="F63" s="3"/>
      <c r="G63" s="3"/>
      <c r="H63" s="3"/>
      <c r="I63" s="3" t="s">
        <v>2523</v>
      </c>
      <c r="J63" s="3" t="s">
        <v>404</v>
      </c>
      <c r="K63" s="3" t="s">
        <v>17</v>
      </c>
      <c r="L63" s="3"/>
      <c r="M63" s="3" t="s">
        <v>2524</v>
      </c>
      <c r="N63" s="3" t="s">
        <v>2525</v>
      </c>
      <c r="O63" s="3" t="s">
        <v>2013</v>
      </c>
      <c r="P63" s="3" t="s">
        <v>1959</v>
      </c>
      <c r="Q63" s="3" t="s">
        <v>1959</v>
      </c>
      <c r="R63" s="3"/>
      <c r="S63" s="3" t="s">
        <v>2526</v>
      </c>
      <c r="T63" s="3" t="s">
        <v>2527</v>
      </c>
      <c r="U63" s="3" t="s">
        <v>2528</v>
      </c>
      <c r="V63" s="3" t="s">
        <v>2529</v>
      </c>
      <c r="W63" s="3" t="s">
        <v>368</v>
      </c>
      <c r="X63" s="3" t="s">
        <v>2530</v>
      </c>
      <c r="Y63" s="3" t="s">
        <v>406</v>
      </c>
      <c r="Z63" s="3"/>
      <c r="AA63" s="3"/>
      <c r="AB63" s="3" t="s">
        <v>405</v>
      </c>
      <c r="AC63" s="3"/>
      <c r="AD63" s="3"/>
      <c r="AE63" s="3" t="s">
        <v>2531</v>
      </c>
      <c r="AF63" s="3"/>
      <c r="AG63" s="3" t="s">
        <v>2532</v>
      </c>
      <c r="AH63" s="3" t="s">
        <v>405</v>
      </c>
      <c r="AI63" s="3"/>
      <c r="AJ63" s="3" t="s">
        <v>1967</v>
      </c>
    </row>
    <row r="64" ht="12.75" customHeight="1">
      <c r="A64" s="3" t="s">
        <v>408</v>
      </c>
      <c r="B64" s="3" t="s">
        <v>409</v>
      </c>
      <c r="C64" s="3" t="s">
        <v>2533</v>
      </c>
      <c r="D64" s="3"/>
      <c r="E64" s="3" t="s">
        <v>1953</v>
      </c>
      <c r="F64" s="3" t="s">
        <v>2534</v>
      </c>
      <c r="G64" s="3" t="s">
        <v>407</v>
      </c>
      <c r="H64" s="3"/>
      <c r="I64" s="3" t="s">
        <v>2535</v>
      </c>
      <c r="J64" s="3" t="s">
        <v>410</v>
      </c>
      <c r="K64" s="3" t="s">
        <v>17</v>
      </c>
      <c r="L64" s="3"/>
      <c r="M64" s="3" t="s">
        <v>2524</v>
      </c>
      <c r="N64" s="3" t="s">
        <v>2536</v>
      </c>
      <c r="O64" s="3" t="s">
        <v>1974</v>
      </c>
      <c r="P64" s="3" t="s">
        <v>1959</v>
      </c>
      <c r="Q64" s="3" t="s">
        <v>1959</v>
      </c>
      <c r="R64" s="3"/>
      <c r="S64" s="3" t="s">
        <v>2537</v>
      </c>
      <c r="T64" s="3" t="s">
        <v>2015</v>
      </c>
      <c r="U64" s="3" t="s">
        <v>2528</v>
      </c>
      <c r="V64" s="3" t="s">
        <v>2538</v>
      </c>
      <c r="W64" s="3" t="s">
        <v>368</v>
      </c>
      <c r="X64" s="3" t="s">
        <v>2301</v>
      </c>
      <c r="Y64" s="3" t="s">
        <v>412</v>
      </c>
      <c r="Z64" s="3"/>
      <c r="AA64" s="3"/>
      <c r="AB64" s="3" t="s">
        <v>411</v>
      </c>
      <c r="AC64" s="3"/>
      <c r="AD64" s="3"/>
      <c r="AE64" s="3" t="s">
        <v>2539</v>
      </c>
      <c r="AF64" s="3"/>
      <c r="AG64" s="3" t="s">
        <v>2540</v>
      </c>
      <c r="AH64" s="3" t="s">
        <v>411</v>
      </c>
      <c r="AI64" s="3"/>
      <c r="AJ64" s="3" t="s">
        <v>1967</v>
      </c>
    </row>
    <row r="65" ht="12.75" customHeight="1">
      <c r="A65" s="3" t="s">
        <v>414</v>
      </c>
      <c r="B65" s="3" t="s">
        <v>415</v>
      </c>
      <c r="C65" s="3" t="s">
        <v>2541</v>
      </c>
      <c r="D65" s="3"/>
      <c r="E65" s="3" t="s">
        <v>1953</v>
      </c>
      <c r="F65" s="3" t="s">
        <v>2542</v>
      </c>
      <c r="G65" s="3" t="s">
        <v>413</v>
      </c>
      <c r="H65" s="3"/>
      <c r="I65" s="3" t="s">
        <v>2543</v>
      </c>
      <c r="J65" s="3" t="s">
        <v>416</v>
      </c>
      <c r="K65" s="3" t="s">
        <v>17</v>
      </c>
      <c r="L65" s="3" t="s">
        <v>2544</v>
      </c>
      <c r="M65" s="3" t="s">
        <v>2524</v>
      </c>
      <c r="N65" s="3" t="s">
        <v>2038</v>
      </c>
      <c r="O65" s="3" t="s">
        <v>2516</v>
      </c>
      <c r="P65" s="3" t="s">
        <v>1959</v>
      </c>
      <c r="Q65" s="3" t="s">
        <v>1959</v>
      </c>
      <c r="R65" s="3"/>
      <c r="S65" s="3" t="s">
        <v>2545</v>
      </c>
      <c r="T65" s="3" t="s">
        <v>2039</v>
      </c>
      <c r="U65" s="3" t="s">
        <v>2528</v>
      </c>
      <c r="V65" s="3" t="s">
        <v>2041</v>
      </c>
      <c r="W65" s="3" t="s">
        <v>368</v>
      </c>
      <c r="X65" s="3" t="s">
        <v>2546</v>
      </c>
      <c r="Y65" s="3" t="s">
        <v>418</v>
      </c>
      <c r="Z65" s="3"/>
      <c r="AA65" s="3"/>
      <c r="AB65" s="3" t="s">
        <v>417</v>
      </c>
      <c r="AC65" s="3"/>
      <c r="AD65" s="3" t="s">
        <v>2547</v>
      </c>
      <c r="AE65" s="3" t="s">
        <v>2548</v>
      </c>
      <c r="AF65" s="3"/>
      <c r="AG65" s="3" t="s">
        <v>2549</v>
      </c>
      <c r="AH65" s="3" t="s">
        <v>417</v>
      </c>
      <c r="AI65" s="3"/>
      <c r="AJ65" s="3" t="s">
        <v>1967</v>
      </c>
    </row>
    <row r="66" ht="12.75" customHeight="1">
      <c r="A66" s="3" t="s">
        <v>420</v>
      </c>
      <c r="B66" s="3" t="s">
        <v>421</v>
      </c>
      <c r="C66" s="3" t="s">
        <v>2550</v>
      </c>
      <c r="D66" s="3"/>
      <c r="E66" s="3" t="s">
        <v>1953</v>
      </c>
      <c r="F66" s="3" t="s">
        <v>2551</v>
      </c>
      <c r="G66" s="3" t="s">
        <v>419</v>
      </c>
      <c r="H66" s="3" t="s">
        <v>2552</v>
      </c>
      <c r="I66" s="3" t="s">
        <v>2553</v>
      </c>
      <c r="J66" s="3"/>
      <c r="K66" s="3" t="s">
        <v>17</v>
      </c>
      <c r="L66" s="3"/>
      <c r="M66" s="3" t="s">
        <v>2515</v>
      </c>
      <c r="N66" s="3" t="s">
        <v>2554</v>
      </c>
      <c r="O66" s="3" t="s">
        <v>2013</v>
      </c>
      <c r="P66" s="3" t="s">
        <v>1959</v>
      </c>
      <c r="Q66" s="3" t="s">
        <v>1959</v>
      </c>
      <c r="R66" s="3"/>
      <c r="S66" s="3" t="s">
        <v>2555</v>
      </c>
      <c r="T66" s="3" t="s">
        <v>2556</v>
      </c>
      <c r="U66" s="3" t="s">
        <v>368</v>
      </c>
      <c r="V66" s="3" t="s">
        <v>2557</v>
      </c>
      <c r="W66" s="3" t="s">
        <v>368</v>
      </c>
      <c r="X66" s="3" t="s">
        <v>2558</v>
      </c>
      <c r="Y66" s="3" t="s">
        <v>423</v>
      </c>
      <c r="Z66" s="3"/>
      <c r="AA66" s="3"/>
      <c r="AB66" s="3" t="s">
        <v>422</v>
      </c>
      <c r="AC66" s="3"/>
      <c r="AD66" s="3"/>
      <c r="AE66" s="3" t="s">
        <v>2559</v>
      </c>
      <c r="AF66" s="3"/>
      <c r="AG66" s="3" t="s">
        <v>2560</v>
      </c>
      <c r="AH66" s="3" t="s">
        <v>422</v>
      </c>
      <c r="AI66" s="3"/>
      <c r="AJ66" s="3" t="s">
        <v>1967</v>
      </c>
    </row>
    <row r="67" ht="12.75" customHeight="1">
      <c r="A67" s="3" t="s">
        <v>425</v>
      </c>
      <c r="B67" s="3" t="s">
        <v>426</v>
      </c>
      <c r="C67" s="3" t="s">
        <v>2561</v>
      </c>
      <c r="D67" s="3" t="s">
        <v>427</v>
      </c>
      <c r="E67" s="3" t="s">
        <v>1953</v>
      </c>
      <c r="F67" s="3" t="s">
        <v>2562</v>
      </c>
      <c r="G67" s="3" t="s">
        <v>424</v>
      </c>
      <c r="H67" s="3"/>
      <c r="I67" s="3" t="s">
        <v>2563</v>
      </c>
      <c r="J67" s="3" t="s">
        <v>428</v>
      </c>
      <c r="K67" s="3" t="s">
        <v>17</v>
      </c>
      <c r="L67" s="3"/>
      <c r="M67" s="3" t="s">
        <v>2564</v>
      </c>
      <c r="N67" s="3" t="s">
        <v>2565</v>
      </c>
      <c r="O67" s="3" t="s">
        <v>2516</v>
      </c>
      <c r="P67" s="3" t="s">
        <v>1959</v>
      </c>
      <c r="Q67" s="3" t="s">
        <v>1959</v>
      </c>
      <c r="R67" s="3" t="s">
        <v>427</v>
      </c>
      <c r="S67" s="3" t="s">
        <v>2566</v>
      </c>
      <c r="T67" s="3" t="s">
        <v>2039</v>
      </c>
      <c r="U67" s="3" t="s">
        <v>2567</v>
      </c>
      <c r="V67" s="3" t="s">
        <v>2568</v>
      </c>
      <c r="W67" s="3" t="s">
        <v>368</v>
      </c>
      <c r="X67" s="3" t="s">
        <v>2546</v>
      </c>
      <c r="Y67" s="3" t="s">
        <v>430</v>
      </c>
      <c r="Z67" s="3"/>
      <c r="AA67" s="3"/>
      <c r="AB67" s="3" t="s">
        <v>429</v>
      </c>
      <c r="AC67" s="3"/>
      <c r="AD67" s="3"/>
      <c r="AE67" s="3" t="s">
        <v>2569</v>
      </c>
      <c r="AF67" s="3"/>
      <c r="AG67" s="3" t="s">
        <v>2570</v>
      </c>
      <c r="AH67" s="3" t="s">
        <v>429</v>
      </c>
      <c r="AI67" s="3"/>
      <c r="AJ67" s="3" t="s">
        <v>1967</v>
      </c>
    </row>
    <row r="68" ht="12.75" customHeight="1">
      <c r="A68" s="3" t="s">
        <v>432</v>
      </c>
      <c r="B68" s="3" t="s">
        <v>433</v>
      </c>
      <c r="C68" s="3" t="s">
        <v>2571</v>
      </c>
      <c r="D68" s="3"/>
      <c r="E68" s="3" t="s">
        <v>1953</v>
      </c>
      <c r="F68" s="3" t="s">
        <v>2572</v>
      </c>
      <c r="G68" s="3" t="s">
        <v>431</v>
      </c>
      <c r="H68" s="3"/>
      <c r="I68" s="3" t="s">
        <v>2573</v>
      </c>
      <c r="J68" s="3" t="s">
        <v>434</v>
      </c>
      <c r="K68" s="3" t="s">
        <v>17</v>
      </c>
      <c r="L68" s="3"/>
      <c r="M68" s="3" t="s">
        <v>2564</v>
      </c>
      <c r="N68" s="3" t="s">
        <v>2574</v>
      </c>
      <c r="O68" s="3" t="s">
        <v>2101</v>
      </c>
      <c r="P68" s="3" t="s">
        <v>1959</v>
      </c>
      <c r="Q68" s="3" t="s">
        <v>1959</v>
      </c>
      <c r="R68" s="3"/>
      <c r="S68" s="3" t="s">
        <v>2575</v>
      </c>
      <c r="T68" s="3" t="s">
        <v>2576</v>
      </c>
      <c r="U68" s="3" t="s">
        <v>2567</v>
      </c>
      <c r="V68" s="3" t="s">
        <v>2577</v>
      </c>
      <c r="W68" s="3" t="s">
        <v>368</v>
      </c>
      <c r="X68" s="3" t="s">
        <v>2076</v>
      </c>
      <c r="Y68" s="3" t="s">
        <v>436</v>
      </c>
      <c r="Z68" s="3"/>
      <c r="AA68" s="3"/>
      <c r="AB68" s="3" t="s">
        <v>435</v>
      </c>
      <c r="AC68" s="3"/>
      <c r="AD68" s="3"/>
      <c r="AE68" s="3" t="s">
        <v>2578</v>
      </c>
      <c r="AF68" s="3"/>
      <c r="AG68" s="3" t="s">
        <v>2579</v>
      </c>
      <c r="AH68" s="3" t="s">
        <v>435</v>
      </c>
      <c r="AI68" s="3"/>
      <c r="AJ68" s="3" t="s">
        <v>1967</v>
      </c>
    </row>
    <row r="69" ht="12.75" customHeight="1">
      <c r="A69" s="3" t="s">
        <v>438</v>
      </c>
      <c r="B69" s="3" t="s">
        <v>439</v>
      </c>
      <c r="C69" s="3" t="s">
        <v>2580</v>
      </c>
      <c r="D69" s="3"/>
      <c r="E69" s="3" t="s">
        <v>1953</v>
      </c>
      <c r="F69" s="3" t="s">
        <v>2581</v>
      </c>
      <c r="G69" s="3" t="s">
        <v>437</v>
      </c>
      <c r="H69" s="3"/>
      <c r="I69" s="3" t="s">
        <v>2582</v>
      </c>
      <c r="J69" s="3" t="s">
        <v>440</v>
      </c>
      <c r="K69" s="3" t="s">
        <v>17</v>
      </c>
      <c r="L69" s="3"/>
      <c r="M69" s="3" t="s">
        <v>2583</v>
      </c>
      <c r="N69" s="3" t="s">
        <v>2134</v>
      </c>
      <c r="O69" s="3" t="s">
        <v>2013</v>
      </c>
      <c r="P69" s="3" t="s">
        <v>1959</v>
      </c>
      <c r="Q69" s="3" t="s">
        <v>1959</v>
      </c>
      <c r="R69" s="3"/>
      <c r="S69" s="3" t="s">
        <v>2584</v>
      </c>
      <c r="T69" s="3" t="s">
        <v>2015</v>
      </c>
      <c r="U69" s="3" t="s">
        <v>2585</v>
      </c>
      <c r="V69" s="3" t="s">
        <v>2137</v>
      </c>
      <c r="W69" s="3" t="s">
        <v>368</v>
      </c>
      <c r="X69" s="3" t="s">
        <v>2320</v>
      </c>
      <c r="Y69" s="3" t="s">
        <v>442</v>
      </c>
      <c r="Z69" s="3"/>
      <c r="AA69" s="3"/>
      <c r="AB69" s="3" t="s">
        <v>441</v>
      </c>
      <c r="AC69" s="3"/>
      <c r="AD69" s="3"/>
      <c r="AE69" s="3" t="s">
        <v>2586</v>
      </c>
      <c r="AF69" s="3"/>
      <c r="AG69" s="3" t="s">
        <v>2587</v>
      </c>
      <c r="AH69" s="3" t="s">
        <v>441</v>
      </c>
      <c r="AI69" s="3"/>
      <c r="AJ69" s="3" t="s">
        <v>1967</v>
      </c>
    </row>
    <row r="70" ht="12.75" customHeight="1">
      <c r="A70" s="3" t="s">
        <v>444</v>
      </c>
      <c r="B70" s="3" t="s">
        <v>445</v>
      </c>
      <c r="C70" s="3" t="s">
        <v>2588</v>
      </c>
      <c r="D70" s="3"/>
      <c r="E70" s="3" t="s">
        <v>1953</v>
      </c>
      <c r="F70" s="3" t="s">
        <v>2589</v>
      </c>
      <c r="G70" s="3" t="s">
        <v>443</v>
      </c>
      <c r="H70" s="3"/>
      <c r="I70" s="3" t="s">
        <v>2590</v>
      </c>
      <c r="J70" s="3" t="s">
        <v>446</v>
      </c>
      <c r="K70" s="3" t="s">
        <v>17</v>
      </c>
      <c r="L70" s="3" t="s">
        <v>2591</v>
      </c>
      <c r="M70" s="3" t="s">
        <v>2583</v>
      </c>
      <c r="N70" s="3" t="s">
        <v>2592</v>
      </c>
      <c r="O70" s="3" t="s">
        <v>1974</v>
      </c>
      <c r="P70" s="3" t="s">
        <v>1959</v>
      </c>
      <c r="Q70" s="3" t="s">
        <v>1959</v>
      </c>
      <c r="R70" s="3"/>
      <c r="S70" s="3" t="s">
        <v>2593</v>
      </c>
      <c r="T70" s="3" t="s">
        <v>2027</v>
      </c>
      <c r="U70" s="3" t="s">
        <v>2585</v>
      </c>
      <c r="V70" s="3" t="s">
        <v>2594</v>
      </c>
      <c r="W70" s="3" t="s">
        <v>368</v>
      </c>
      <c r="X70" s="3" t="s">
        <v>2391</v>
      </c>
      <c r="Y70" s="3" t="s">
        <v>448</v>
      </c>
      <c r="Z70" s="3"/>
      <c r="AA70" s="3"/>
      <c r="AB70" s="3" t="s">
        <v>447</v>
      </c>
      <c r="AC70" s="3"/>
      <c r="AD70" s="3" t="s">
        <v>2595</v>
      </c>
      <c r="AE70" s="3" t="s">
        <v>2593</v>
      </c>
      <c r="AF70" s="3"/>
      <c r="AG70" s="3" t="s">
        <v>2596</v>
      </c>
      <c r="AH70" s="3" t="s">
        <v>447</v>
      </c>
      <c r="AI70" s="3"/>
      <c r="AJ70" s="3" t="s">
        <v>1967</v>
      </c>
    </row>
    <row r="71" ht="12.75" customHeight="1">
      <c r="A71" s="3" t="s">
        <v>450</v>
      </c>
      <c r="B71" s="3" t="s">
        <v>451</v>
      </c>
      <c r="C71" s="3" t="s">
        <v>2597</v>
      </c>
      <c r="D71" s="3"/>
      <c r="E71" s="3" t="s">
        <v>1953</v>
      </c>
      <c r="F71" s="3" t="s">
        <v>2598</v>
      </c>
      <c r="G71" s="3" t="s">
        <v>449</v>
      </c>
      <c r="H71" s="3"/>
      <c r="I71" s="3" t="s">
        <v>2599</v>
      </c>
      <c r="J71" s="3"/>
      <c r="K71" s="3" t="s">
        <v>17</v>
      </c>
      <c r="L71" s="3"/>
      <c r="M71" s="3" t="s">
        <v>2600</v>
      </c>
      <c r="N71" s="3" t="s">
        <v>2601</v>
      </c>
      <c r="O71" s="3" t="s">
        <v>2013</v>
      </c>
      <c r="P71" s="3" t="s">
        <v>1959</v>
      </c>
      <c r="Q71" s="3" t="s">
        <v>1959</v>
      </c>
      <c r="R71" s="3"/>
      <c r="S71" s="3" t="s">
        <v>2602</v>
      </c>
      <c r="T71" s="3" t="s">
        <v>2603</v>
      </c>
      <c r="U71" s="3" t="s">
        <v>2604</v>
      </c>
      <c r="V71" s="3" t="s">
        <v>2605</v>
      </c>
      <c r="W71" s="3" t="s">
        <v>368</v>
      </c>
      <c r="X71" s="3" t="s">
        <v>2606</v>
      </c>
      <c r="Y71" s="3" t="s">
        <v>452</v>
      </c>
      <c r="Z71" s="3"/>
      <c r="AA71" s="3"/>
      <c r="AB71" s="3"/>
      <c r="AC71" s="3"/>
      <c r="AD71" s="3"/>
      <c r="AE71" s="3" t="s">
        <v>2607</v>
      </c>
      <c r="AF71" s="3"/>
      <c r="AG71" s="3" t="s">
        <v>2608</v>
      </c>
      <c r="AH71" s="3"/>
      <c r="AI71" s="3"/>
      <c r="AJ71" s="3" t="s">
        <v>1967</v>
      </c>
    </row>
    <row r="72" ht="12.75" customHeight="1">
      <c r="A72" s="3" t="s">
        <v>454</v>
      </c>
      <c r="B72" s="3" t="s">
        <v>456</v>
      </c>
      <c r="C72" s="3" t="s">
        <v>2609</v>
      </c>
      <c r="D72" s="3"/>
      <c r="E72" s="3" t="s">
        <v>1953</v>
      </c>
      <c r="F72" s="3" t="s">
        <v>2610</v>
      </c>
      <c r="G72" s="3" t="s">
        <v>453</v>
      </c>
      <c r="H72" s="3"/>
      <c r="I72" s="3" t="s">
        <v>2223</v>
      </c>
      <c r="J72" s="3" t="s">
        <v>458</v>
      </c>
      <c r="K72" s="3" t="s">
        <v>17</v>
      </c>
      <c r="L72" s="3"/>
      <c r="M72" s="3" t="s">
        <v>2611</v>
      </c>
      <c r="N72" s="3" t="s">
        <v>2612</v>
      </c>
      <c r="O72" s="3" t="s">
        <v>2112</v>
      </c>
      <c r="P72" s="3" t="s">
        <v>2613</v>
      </c>
      <c r="Q72" s="3" t="s">
        <v>1959</v>
      </c>
      <c r="R72" s="3"/>
      <c r="S72" s="3" t="s">
        <v>2614</v>
      </c>
      <c r="T72" s="3" t="s">
        <v>2015</v>
      </c>
      <c r="U72" s="3" t="s">
        <v>2615</v>
      </c>
      <c r="V72" s="3" t="s">
        <v>2616</v>
      </c>
      <c r="W72" s="3" t="s">
        <v>368</v>
      </c>
      <c r="X72" s="3" t="s">
        <v>2617</v>
      </c>
      <c r="Y72" s="3" t="s">
        <v>460</v>
      </c>
      <c r="Z72" s="3"/>
      <c r="AA72" s="3"/>
      <c r="AB72" s="3" t="s">
        <v>459</v>
      </c>
      <c r="AC72" s="3"/>
      <c r="AD72" s="3"/>
      <c r="AE72" s="3" t="s">
        <v>2618</v>
      </c>
      <c r="AF72" s="3"/>
      <c r="AG72" s="3" t="s">
        <v>2619</v>
      </c>
      <c r="AH72" s="3" t="s">
        <v>459</v>
      </c>
      <c r="AI72" s="3"/>
      <c r="AJ72" s="3" t="s">
        <v>1967</v>
      </c>
    </row>
    <row r="73" ht="12.75" customHeight="1">
      <c r="A73" s="3" t="s">
        <v>462</v>
      </c>
      <c r="B73" s="3" t="s">
        <v>464</v>
      </c>
      <c r="C73" s="3" t="s">
        <v>2620</v>
      </c>
      <c r="D73" s="3"/>
      <c r="E73" s="3" t="s">
        <v>1953</v>
      </c>
      <c r="F73" s="3" t="s">
        <v>2621</v>
      </c>
      <c r="G73" s="3" t="s">
        <v>461</v>
      </c>
      <c r="H73" s="3"/>
      <c r="I73" s="3" t="s">
        <v>2223</v>
      </c>
      <c r="J73" s="3" t="s">
        <v>466</v>
      </c>
      <c r="K73" s="3" t="s">
        <v>17</v>
      </c>
      <c r="L73" s="3"/>
      <c r="M73" s="3" t="s">
        <v>2611</v>
      </c>
      <c r="N73" s="3" t="s">
        <v>2612</v>
      </c>
      <c r="O73" s="3" t="s">
        <v>2112</v>
      </c>
      <c r="P73" s="3" t="s">
        <v>2613</v>
      </c>
      <c r="Q73" s="3" t="s">
        <v>1959</v>
      </c>
      <c r="R73" s="3"/>
      <c r="S73" s="3" t="s">
        <v>2622</v>
      </c>
      <c r="T73" s="3" t="s">
        <v>2015</v>
      </c>
      <c r="U73" s="3" t="s">
        <v>2615</v>
      </c>
      <c r="V73" s="3" t="s">
        <v>2616</v>
      </c>
      <c r="W73" s="3" t="s">
        <v>368</v>
      </c>
      <c r="X73" s="3" t="s">
        <v>2617</v>
      </c>
      <c r="Y73" s="3" t="s">
        <v>468</v>
      </c>
      <c r="Z73" s="3"/>
      <c r="AA73" s="3"/>
      <c r="AB73" s="3" t="s">
        <v>467</v>
      </c>
      <c r="AC73" s="3"/>
      <c r="AD73" s="3"/>
      <c r="AE73" s="3" t="s">
        <v>2623</v>
      </c>
      <c r="AF73" s="3"/>
      <c r="AG73" s="3" t="s">
        <v>2624</v>
      </c>
      <c r="AH73" s="3" t="s">
        <v>467</v>
      </c>
      <c r="AI73" s="3"/>
      <c r="AJ73" s="3" t="s">
        <v>1967</v>
      </c>
    </row>
    <row r="74" ht="12.75" customHeight="1">
      <c r="A74" s="3" t="s">
        <v>470</v>
      </c>
      <c r="B74" s="3" t="s">
        <v>471</v>
      </c>
      <c r="C74" s="3" t="s">
        <v>2625</v>
      </c>
      <c r="D74" s="3"/>
      <c r="E74" s="3" t="s">
        <v>1953</v>
      </c>
      <c r="F74" s="3"/>
      <c r="G74" s="3" t="s">
        <v>469</v>
      </c>
      <c r="H74" s="3" t="s">
        <v>2626</v>
      </c>
      <c r="I74" s="3" t="s">
        <v>2500</v>
      </c>
      <c r="J74" s="3" t="s">
        <v>472</v>
      </c>
      <c r="K74" s="3" t="s">
        <v>17</v>
      </c>
      <c r="L74" s="3" t="s">
        <v>2627</v>
      </c>
      <c r="M74" s="3" t="s">
        <v>2600</v>
      </c>
      <c r="N74" s="3" t="s">
        <v>2628</v>
      </c>
      <c r="O74" s="3" t="s">
        <v>2112</v>
      </c>
      <c r="P74" s="3" t="s">
        <v>1959</v>
      </c>
      <c r="Q74" s="3" t="s">
        <v>1959</v>
      </c>
      <c r="R74" s="3"/>
      <c r="S74" s="3" t="s">
        <v>2629</v>
      </c>
      <c r="T74" s="3" t="s">
        <v>2505</v>
      </c>
      <c r="U74" s="3" t="s">
        <v>2604</v>
      </c>
      <c r="V74" s="3" t="s">
        <v>2630</v>
      </c>
      <c r="W74" s="3" t="s">
        <v>368</v>
      </c>
      <c r="X74" s="3" t="s">
        <v>2631</v>
      </c>
      <c r="Y74" s="3" t="s">
        <v>474</v>
      </c>
      <c r="Z74" s="3"/>
      <c r="AA74" s="3"/>
      <c r="AB74" s="3" t="s">
        <v>473</v>
      </c>
      <c r="AC74" s="3"/>
      <c r="AD74" s="3"/>
      <c r="AE74" s="3" t="s">
        <v>2632</v>
      </c>
      <c r="AF74" s="3"/>
      <c r="AG74" s="3" t="s">
        <v>2633</v>
      </c>
      <c r="AH74" s="3" t="s">
        <v>473</v>
      </c>
      <c r="AI74" s="3"/>
      <c r="AJ74" s="3" t="s">
        <v>1967</v>
      </c>
    </row>
    <row r="75" ht="12.75" customHeight="1">
      <c r="A75" s="3" t="s">
        <v>476</v>
      </c>
      <c r="B75" s="3" t="s">
        <v>477</v>
      </c>
      <c r="C75" s="3" t="s">
        <v>2634</v>
      </c>
      <c r="D75" s="3"/>
      <c r="E75" s="3" t="s">
        <v>1953</v>
      </c>
      <c r="F75" s="3" t="s">
        <v>2635</v>
      </c>
      <c r="G75" s="3" t="s">
        <v>475</v>
      </c>
      <c r="H75" s="3"/>
      <c r="I75" s="3" t="s">
        <v>2636</v>
      </c>
      <c r="J75" s="3" t="s">
        <v>478</v>
      </c>
      <c r="K75" s="3" t="s">
        <v>17</v>
      </c>
      <c r="L75" s="3" t="s">
        <v>2637</v>
      </c>
      <c r="M75" s="3" t="s">
        <v>2638</v>
      </c>
      <c r="N75" s="3" t="s">
        <v>2639</v>
      </c>
      <c r="O75" s="3" t="s">
        <v>2013</v>
      </c>
      <c r="P75" s="3" t="s">
        <v>1959</v>
      </c>
      <c r="Q75" s="3" t="s">
        <v>1959</v>
      </c>
      <c r="R75" s="3"/>
      <c r="S75" s="3" t="s">
        <v>2640</v>
      </c>
      <c r="T75" s="3" t="s">
        <v>2505</v>
      </c>
      <c r="U75" s="3" t="s">
        <v>2641</v>
      </c>
      <c r="V75" s="3" t="s">
        <v>2642</v>
      </c>
      <c r="W75" s="3" t="s">
        <v>368</v>
      </c>
      <c r="X75" s="3" t="s">
        <v>2508</v>
      </c>
      <c r="Y75" s="3" t="s">
        <v>480</v>
      </c>
      <c r="Z75" s="3"/>
      <c r="AA75" s="3"/>
      <c r="AB75" s="3" t="s">
        <v>479</v>
      </c>
      <c r="AC75" s="3"/>
      <c r="AD75" s="3" t="s">
        <v>2643</v>
      </c>
      <c r="AE75" s="3" t="s">
        <v>2644</v>
      </c>
      <c r="AF75" s="3"/>
      <c r="AG75" s="3" t="s">
        <v>2645</v>
      </c>
      <c r="AH75" s="3" t="s">
        <v>479</v>
      </c>
      <c r="AI75" s="3"/>
      <c r="AJ75" s="3" t="s">
        <v>1967</v>
      </c>
    </row>
    <row r="76" ht="12.75" customHeight="1">
      <c r="A76" s="3" t="s">
        <v>482</v>
      </c>
      <c r="B76" s="3" t="s">
        <v>483</v>
      </c>
      <c r="C76" s="3" t="s">
        <v>2646</v>
      </c>
      <c r="D76" s="3"/>
      <c r="E76" s="3" t="s">
        <v>1953</v>
      </c>
      <c r="F76" s="3" t="s">
        <v>2647</v>
      </c>
      <c r="G76" s="3" t="s">
        <v>481</v>
      </c>
      <c r="H76" s="3"/>
      <c r="I76" s="3" t="s">
        <v>2274</v>
      </c>
      <c r="J76" s="3" t="s">
        <v>484</v>
      </c>
      <c r="K76" s="3" t="s">
        <v>17</v>
      </c>
      <c r="L76" s="3" t="s">
        <v>2648</v>
      </c>
      <c r="M76" s="3" t="s">
        <v>2638</v>
      </c>
      <c r="N76" s="3" t="s">
        <v>2649</v>
      </c>
      <c r="O76" s="3" t="s">
        <v>2013</v>
      </c>
      <c r="P76" s="3" t="s">
        <v>1959</v>
      </c>
      <c r="Q76" s="3" t="s">
        <v>1959</v>
      </c>
      <c r="R76" s="3"/>
      <c r="S76" s="3" t="s">
        <v>2650</v>
      </c>
      <c r="T76" s="3" t="s">
        <v>1990</v>
      </c>
      <c r="U76" s="3" t="s">
        <v>2641</v>
      </c>
      <c r="V76" s="3" t="s">
        <v>2651</v>
      </c>
      <c r="W76" s="3" t="s">
        <v>368</v>
      </c>
      <c r="X76" s="3" t="s">
        <v>2652</v>
      </c>
      <c r="Y76" s="3" t="s">
        <v>486</v>
      </c>
      <c r="Z76" s="3"/>
      <c r="AA76" s="3"/>
      <c r="AB76" s="3" t="s">
        <v>485</v>
      </c>
      <c r="AC76" s="3"/>
      <c r="AD76" s="3" t="s">
        <v>2653</v>
      </c>
      <c r="AE76" s="3" t="s">
        <v>2654</v>
      </c>
      <c r="AF76" s="3"/>
      <c r="AG76" s="3" t="s">
        <v>2655</v>
      </c>
      <c r="AH76" s="3" t="s">
        <v>485</v>
      </c>
      <c r="AI76" s="3"/>
      <c r="AJ76" s="3" t="s">
        <v>1967</v>
      </c>
    </row>
    <row r="77" ht="12.75" customHeight="1">
      <c r="A77" s="3" t="s">
        <v>488</v>
      </c>
      <c r="B77" s="3" t="s">
        <v>489</v>
      </c>
      <c r="C77" s="3" t="s">
        <v>2656</v>
      </c>
      <c r="D77" s="3"/>
      <c r="E77" s="3" t="s">
        <v>1953</v>
      </c>
      <c r="F77" s="3" t="s">
        <v>2657</v>
      </c>
      <c r="G77" s="3" t="s">
        <v>487</v>
      </c>
      <c r="H77" s="3"/>
      <c r="I77" s="3" t="s">
        <v>2658</v>
      </c>
      <c r="J77" s="3" t="s">
        <v>490</v>
      </c>
      <c r="K77" s="3" t="s">
        <v>17</v>
      </c>
      <c r="L77" s="3" t="s">
        <v>2659</v>
      </c>
      <c r="M77" s="3" t="s">
        <v>2638</v>
      </c>
      <c r="N77" s="3" t="s">
        <v>2660</v>
      </c>
      <c r="O77" s="3" t="s">
        <v>2013</v>
      </c>
      <c r="P77" s="3" t="s">
        <v>1959</v>
      </c>
      <c r="Q77" s="3" t="s">
        <v>1959</v>
      </c>
      <c r="R77" s="3"/>
      <c r="S77" s="3" t="s">
        <v>2661</v>
      </c>
      <c r="T77" s="3" t="s">
        <v>2662</v>
      </c>
      <c r="U77" s="3" t="s">
        <v>2641</v>
      </c>
      <c r="V77" s="3" t="s">
        <v>2663</v>
      </c>
      <c r="W77" s="3" t="s">
        <v>368</v>
      </c>
      <c r="X77" s="3" t="s">
        <v>2664</v>
      </c>
      <c r="Y77" s="3" t="s">
        <v>492</v>
      </c>
      <c r="Z77" s="3"/>
      <c r="AA77" s="3"/>
      <c r="AB77" s="3" t="s">
        <v>491</v>
      </c>
      <c r="AC77" s="3"/>
      <c r="AD77" s="3" t="s">
        <v>2665</v>
      </c>
      <c r="AE77" s="3" t="s">
        <v>2666</v>
      </c>
      <c r="AF77" s="3"/>
      <c r="AG77" s="3" t="s">
        <v>2667</v>
      </c>
      <c r="AH77" s="3" t="s">
        <v>491</v>
      </c>
      <c r="AI77" s="3"/>
      <c r="AJ77" s="3" t="s">
        <v>1967</v>
      </c>
    </row>
    <row r="78" ht="12.75" customHeight="1">
      <c r="A78" s="3" t="s">
        <v>494</v>
      </c>
      <c r="B78" s="3" t="s">
        <v>495</v>
      </c>
      <c r="C78" s="3" t="s">
        <v>2668</v>
      </c>
      <c r="D78" s="3"/>
      <c r="E78" s="3" t="s">
        <v>1953</v>
      </c>
      <c r="F78" s="3"/>
      <c r="G78" s="3" t="s">
        <v>493</v>
      </c>
      <c r="H78" s="3"/>
      <c r="I78" s="3" t="s">
        <v>2669</v>
      </c>
      <c r="J78" s="3" t="s">
        <v>496</v>
      </c>
      <c r="K78" s="3" t="s">
        <v>497</v>
      </c>
      <c r="L78" s="3"/>
      <c r="M78" s="3" t="s">
        <v>2670</v>
      </c>
      <c r="N78" s="3"/>
      <c r="O78" s="3" t="s">
        <v>2516</v>
      </c>
      <c r="P78" s="3" t="s">
        <v>1959</v>
      </c>
      <c r="Q78" s="3" t="s">
        <v>1959</v>
      </c>
      <c r="R78" s="3"/>
      <c r="S78" s="3"/>
      <c r="T78" s="3" t="s">
        <v>2359</v>
      </c>
      <c r="U78" s="3" t="s">
        <v>2671</v>
      </c>
      <c r="V78" s="3" t="s">
        <v>2361</v>
      </c>
      <c r="W78" s="3" t="s">
        <v>368</v>
      </c>
      <c r="X78" s="3" t="s">
        <v>2018</v>
      </c>
      <c r="Y78" s="3" t="s">
        <v>499</v>
      </c>
      <c r="Z78" s="3"/>
      <c r="AA78" s="3"/>
      <c r="AB78" s="3" t="s">
        <v>498</v>
      </c>
      <c r="AC78" s="3"/>
      <c r="AD78" s="3" t="s">
        <v>2672</v>
      </c>
      <c r="AE78" s="3" t="s">
        <v>2673</v>
      </c>
      <c r="AF78" s="3"/>
      <c r="AG78" s="3" t="s">
        <v>2674</v>
      </c>
      <c r="AH78" s="3" t="s">
        <v>498</v>
      </c>
      <c r="AI78" s="3"/>
      <c r="AJ78" s="3" t="s">
        <v>1967</v>
      </c>
    </row>
    <row r="79" ht="12.75" customHeight="1">
      <c r="A79" s="3" t="s">
        <v>501</v>
      </c>
      <c r="B79" s="3" t="s">
        <v>503</v>
      </c>
      <c r="C79" s="3" t="s">
        <v>2675</v>
      </c>
      <c r="D79" s="3"/>
      <c r="E79" s="3" t="s">
        <v>1953</v>
      </c>
      <c r="F79" s="3"/>
      <c r="G79" s="3" t="s">
        <v>500</v>
      </c>
      <c r="H79" s="3"/>
      <c r="I79" s="3" t="s">
        <v>2676</v>
      </c>
      <c r="J79" s="3" t="s">
        <v>505</v>
      </c>
      <c r="K79" s="3" t="s">
        <v>17</v>
      </c>
      <c r="L79" s="3"/>
      <c r="M79" s="3" t="s">
        <v>2670</v>
      </c>
      <c r="N79" s="3"/>
      <c r="O79" s="3" t="s">
        <v>2516</v>
      </c>
      <c r="P79" s="3" t="s">
        <v>1959</v>
      </c>
      <c r="Q79" s="3" t="s">
        <v>1959</v>
      </c>
      <c r="R79" s="3"/>
      <c r="S79" s="3"/>
      <c r="T79" s="3" t="s">
        <v>2359</v>
      </c>
      <c r="U79" s="3" t="s">
        <v>2671</v>
      </c>
      <c r="V79" s="3" t="s">
        <v>2361</v>
      </c>
      <c r="W79" s="3" t="s">
        <v>368</v>
      </c>
      <c r="X79" s="3" t="s">
        <v>2018</v>
      </c>
      <c r="Y79" s="3" t="s">
        <v>507</v>
      </c>
      <c r="Z79" s="3"/>
      <c r="AA79" s="3"/>
      <c r="AB79" s="3" t="s">
        <v>506</v>
      </c>
      <c r="AC79" s="3"/>
      <c r="AD79" s="3" t="s">
        <v>2677</v>
      </c>
      <c r="AE79" s="3" t="s">
        <v>2678</v>
      </c>
      <c r="AF79" s="3"/>
      <c r="AG79" s="3" t="s">
        <v>2679</v>
      </c>
      <c r="AH79" s="3" t="s">
        <v>506</v>
      </c>
      <c r="AI79" s="3"/>
      <c r="AJ79" s="3" t="s">
        <v>1967</v>
      </c>
    </row>
    <row r="80" ht="12.75" customHeight="1">
      <c r="A80" s="3" t="s">
        <v>509</v>
      </c>
      <c r="B80" s="3" t="s">
        <v>511</v>
      </c>
      <c r="C80" s="3" t="s">
        <v>2680</v>
      </c>
      <c r="D80" s="3" t="s">
        <v>513</v>
      </c>
      <c r="E80" s="3" t="s">
        <v>1953</v>
      </c>
      <c r="F80" s="3" t="s">
        <v>2681</v>
      </c>
      <c r="G80" s="3" t="s">
        <v>508</v>
      </c>
      <c r="H80" s="3"/>
      <c r="I80" s="3" t="s">
        <v>2244</v>
      </c>
      <c r="J80" s="3" t="s">
        <v>514</v>
      </c>
      <c r="K80" s="3" t="s">
        <v>17</v>
      </c>
      <c r="L80" s="3"/>
      <c r="M80" s="3" t="s">
        <v>2670</v>
      </c>
      <c r="N80" s="3" t="s">
        <v>2565</v>
      </c>
      <c r="O80" s="3" t="s">
        <v>2013</v>
      </c>
      <c r="P80" s="3" t="s">
        <v>1959</v>
      </c>
      <c r="Q80" s="3" t="s">
        <v>1959</v>
      </c>
      <c r="R80" s="3" t="s">
        <v>513</v>
      </c>
      <c r="S80" s="3" t="s">
        <v>2682</v>
      </c>
      <c r="T80" s="3" t="s">
        <v>2039</v>
      </c>
      <c r="U80" s="3" t="s">
        <v>2671</v>
      </c>
      <c r="V80" s="3" t="s">
        <v>2568</v>
      </c>
      <c r="W80" s="3" t="s">
        <v>368</v>
      </c>
      <c r="X80" s="3" t="s">
        <v>2546</v>
      </c>
      <c r="Y80" s="3" t="s">
        <v>516</v>
      </c>
      <c r="Z80" s="3"/>
      <c r="AA80" s="3"/>
      <c r="AB80" s="3" t="s">
        <v>515</v>
      </c>
      <c r="AC80" s="3"/>
      <c r="AD80" s="3"/>
      <c r="AE80" s="3" t="s">
        <v>2683</v>
      </c>
      <c r="AF80" s="3"/>
      <c r="AG80" s="3" t="s">
        <v>2684</v>
      </c>
      <c r="AH80" s="3" t="s">
        <v>515</v>
      </c>
      <c r="AI80" s="3"/>
      <c r="AJ80" s="3" t="s">
        <v>1967</v>
      </c>
    </row>
    <row r="81" ht="12.75" customHeight="1">
      <c r="A81" s="3" t="s">
        <v>518</v>
      </c>
      <c r="B81" s="3" t="s">
        <v>519</v>
      </c>
      <c r="C81" s="3" t="s">
        <v>2685</v>
      </c>
      <c r="D81" s="3"/>
      <c r="E81" s="3" t="s">
        <v>1953</v>
      </c>
      <c r="F81" s="3" t="s">
        <v>2686</v>
      </c>
      <c r="G81" s="3" t="s">
        <v>517</v>
      </c>
      <c r="H81" s="3"/>
      <c r="I81" s="3" t="s">
        <v>2687</v>
      </c>
      <c r="J81" s="3" t="s">
        <v>520</v>
      </c>
      <c r="K81" s="3" t="s">
        <v>17</v>
      </c>
      <c r="L81" s="3" t="s">
        <v>2688</v>
      </c>
      <c r="M81" s="3" t="s">
        <v>2689</v>
      </c>
      <c r="N81" s="3" t="s">
        <v>2690</v>
      </c>
      <c r="O81" s="3"/>
      <c r="P81" s="3" t="s">
        <v>1959</v>
      </c>
      <c r="Q81" s="3" t="s">
        <v>1959</v>
      </c>
      <c r="R81" s="3"/>
      <c r="S81" s="3" t="s">
        <v>2691</v>
      </c>
      <c r="T81" s="3" t="s">
        <v>1976</v>
      </c>
      <c r="U81" s="3" t="s">
        <v>2692</v>
      </c>
      <c r="V81" s="3" t="s">
        <v>2693</v>
      </c>
      <c r="W81" s="3" t="s">
        <v>368</v>
      </c>
      <c r="X81" s="3" t="s">
        <v>2694</v>
      </c>
      <c r="Y81" s="3" t="s">
        <v>522</v>
      </c>
      <c r="Z81" s="3" t="s">
        <v>2695</v>
      </c>
      <c r="AA81" s="3" t="s">
        <v>2695</v>
      </c>
      <c r="AB81" s="3" t="s">
        <v>521</v>
      </c>
      <c r="AC81" s="3" t="s">
        <v>2695</v>
      </c>
      <c r="AD81" s="3"/>
      <c r="AE81" s="3" t="s">
        <v>2696</v>
      </c>
      <c r="AF81" s="3" t="s">
        <v>2695</v>
      </c>
      <c r="AG81" s="3" t="s">
        <v>2697</v>
      </c>
      <c r="AH81" s="3" t="s">
        <v>521</v>
      </c>
      <c r="AI81" s="3"/>
      <c r="AJ81" s="3" t="s">
        <v>1967</v>
      </c>
    </row>
    <row r="82" ht="12.75" customHeight="1">
      <c r="A82" s="3" t="s">
        <v>524</v>
      </c>
      <c r="B82" s="3" t="s">
        <v>525</v>
      </c>
      <c r="C82" s="3" t="s">
        <v>2698</v>
      </c>
      <c r="D82" s="3"/>
      <c r="E82" s="3" t="s">
        <v>1953</v>
      </c>
      <c r="F82" s="3" t="s">
        <v>2699</v>
      </c>
      <c r="G82" s="3" t="s">
        <v>523</v>
      </c>
      <c r="H82" s="3"/>
      <c r="I82" s="3" t="s">
        <v>2307</v>
      </c>
      <c r="J82" s="3" t="s">
        <v>526</v>
      </c>
      <c r="K82" s="3" t="s">
        <v>17</v>
      </c>
      <c r="L82" s="3"/>
      <c r="M82" s="3" t="s">
        <v>2700</v>
      </c>
      <c r="N82" s="3" t="s">
        <v>2308</v>
      </c>
      <c r="O82" s="3" t="s">
        <v>2112</v>
      </c>
      <c r="P82" s="3" t="s">
        <v>1959</v>
      </c>
      <c r="Q82" s="3" t="s">
        <v>1959</v>
      </c>
      <c r="R82" s="3"/>
      <c r="S82" s="3" t="s">
        <v>2701</v>
      </c>
      <c r="T82" s="3" t="s">
        <v>2063</v>
      </c>
      <c r="U82" s="3" t="s">
        <v>2702</v>
      </c>
      <c r="V82" s="3" t="s">
        <v>2310</v>
      </c>
      <c r="W82" s="3" t="s">
        <v>368</v>
      </c>
      <c r="X82" s="3" t="s">
        <v>2279</v>
      </c>
      <c r="Y82" s="3" t="s">
        <v>528</v>
      </c>
      <c r="Z82" s="3"/>
      <c r="AA82" s="3"/>
      <c r="AB82" s="3" t="s">
        <v>527</v>
      </c>
      <c r="AC82" s="3"/>
      <c r="AD82" s="3"/>
      <c r="AE82" s="3" t="s">
        <v>2703</v>
      </c>
      <c r="AF82" s="3"/>
      <c r="AG82" s="3" t="s">
        <v>2704</v>
      </c>
      <c r="AH82" s="3" t="s">
        <v>527</v>
      </c>
      <c r="AI82" s="3"/>
      <c r="AJ82" s="3" t="s">
        <v>1967</v>
      </c>
    </row>
    <row r="83" ht="12.75" customHeight="1">
      <c r="A83" s="3" t="s">
        <v>530</v>
      </c>
      <c r="B83" s="3" t="s">
        <v>531</v>
      </c>
      <c r="C83" s="3" t="s">
        <v>2705</v>
      </c>
      <c r="D83" s="3"/>
      <c r="E83" s="3" t="s">
        <v>1953</v>
      </c>
      <c r="F83" s="3" t="s">
        <v>2706</v>
      </c>
      <c r="G83" s="3" t="s">
        <v>529</v>
      </c>
      <c r="H83" s="3"/>
      <c r="I83" s="3" t="s">
        <v>1997</v>
      </c>
      <c r="J83" s="3" t="s">
        <v>532</v>
      </c>
      <c r="K83" s="3" t="s">
        <v>17</v>
      </c>
      <c r="L83" s="3" t="s">
        <v>2707</v>
      </c>
      <c r="M83" s="3" t="s">
        <v>2515</v>
      </c>
      <c r="N83" s="3" t="s">
        <v>2233</v>
      </c>
      <c r="O83" s="3" t="s">
        <v>2708</v>
      </c>
      <c r="P83" s="3" t="s">
        <v>1959</v>
      </c>
      <c r="Q83" s="3" t="s">
        <v>1959</v>
      </c>
      <c r="R83" s="3"/>
      <c r="S83" s="3" t="s">
        <v>2709</v>
      </c>
      <c r="T83" s="3" t="s">
        <v>2236</v>
      </c>
      <c r="U83" s="3" t="s">
        <v>368</v>
      </c>
      <c r="V83" s="3" t="s">
        <v>2237</v>
      </c>
      <c r="W83" s="3" t="s">
        <v>368</v>
      </c>
      <c r="X83" s="3" t="s">
        <v>2250</v>
      </c>
      <c r="Y83" s="3" t="s">
        <v>534</v>
      </c>
      <c r="Z83" s="3" t="s">
        <v>2710</v>
      </c>
      <c r="AA83" s="3" t="s">
        <v>2710</v>
      </c>
      <c r="AB83" s="3" t="s">
        <v>533</v>
      </c>
      <c r="AC83" s="3" t="s">
        <v>2710</v>
      </c>
      <c r="AD83" s="3" t="s">
        <v>2711</v>
      </c>
      <c r="AE83" s="3" t="s">
        <v>2712</v>
      </c>
      <c r="AF83" s="3" t="s">
        <v>2710</v>
      </c>
      <c r="AG83" s="3" t="s">
        <v>2713</v>
      </c>
      <c r="AH83" s="3" t="s">
        <v>533</v>
      </c>
      <c r="AI83" s="3"/>
      <c r="AJ83" s="3" t="s">
        <v>1967</v>
      </c>
    </row>
    <row r="84" ht="12.75" customHeight="1">
      <c r="A84" s="3" t="s">
        <v>536</v>
      </c>
      <c r="B84" s="3" t="s">
        <v>537</v>
      </c>
      <c r="C84" s="3" t="s">
        <v>2714</v>
      </c>
      <c r="D84" s="3"/>
      <c r="E84" s="3" t="s">
        <v>1953</v>
      </c>
      <c r="F84" s="3" t="s">
        <v>2715</v>
      </c>
      <c r="G84" s="3" t="s">
        <v>535</v>
      </c>
      <c r="H84" s="3" t="s">
        <v>2716</v>
      </c>
      <c r="I84" s="3" t="s">
        <v>2717</v>
      </c>
      <c r="J84" s="3" t="s">
        <v>538</v>
      </c>
      <c r="K84" s="3" t="s">
        <v>17</v>
      </c>
      <c r="L84" s="3" t="s">
        <v>2718</v>
      </c>
      <c r="M84" s="3" t="s">
        <v>2700</v>
      </c>
      <c r="N84" s="3" t="s">
        <v>1973</v>
      </c>
      <c r="O84" s="3" t="s">
        <v>2112</v>
      </c>
      <c r="P84" s="3" t="s">
        <v>1959</v>
      </c>
      <c r="Q84" s="3" t="s">
        <v>1959</v>
      </c>
      <c r="R84" s="3"/>
      <c r="S84" s="3" t="s">
        <v>2719</v>
      </c>
      <c r="T84" s="3" t="s">
        <v>1976</v>
      </c>
      <c r="U84" s="3" t="s">
        <v>2702</v>
      </c>
      <c r="V84" s="3" t="s">
        <v>1978</v>
      </c>
      <c r="W84" s="3" t="s">
        <v>368</v>
      </c>
      <c r="X84" s="3" t="s">
        <v>2720</v>
      </c>
      <c r="Y84" s="3" t="s">
        <v>540</v>
      </c>
      <c r="Z84" s="3" t="s">
        <v>2721</v>
      </c>
      <c r="AA84" s="3" t="s">
        <v>2721</v>
      </c>
      <c r="AB84" s="3" t="s">
        <v>539</v>
      </c>
      <c r="AC84" s="3" t="s">
        <v>2721</v>
      </c>
      <c r="AD84" s="3" t="s">
        <v>2722</v>
      </c>
      <c r="AE84" s="3" t="s">
        <v>2723</v>
      </c>
      <c r="AF84" s="3" t="s">
        <v>2721</v>
      </c>
      <c r="AG84" s="3" t="s">
        <v>2724</v>
      </c>
      <c r="AH84" s="3" t="s">
        <v>539</v>
      </c>
      <c r="AI84" s="3"/>
      <c r="AJ84" s="3" t="s">
        <v>1967</v>
      </c>
    </row>
    <row r="85" ht="12.75" customHeight="1">
      <c r="A85" s="3" t="s">
        <v>542</v>
      </c>
      <c r="B85" s="3" t="s">
        <v>543</v>
      </c>
      <c r="C85" s="3" t="s">
        <v>2725</v>
      </c>
      <c r="D85" s="3"/>
      <c r="E85" s="3" t="s">
        <v>1953</v>
      </c>
      <c r="F85" s="3" t="s">
        <v>2726</v>
      </c>
      <c r="G85" s="3" t="s">
        <v>541</v>
      </c>
      <c r="H85" s="3"/>
      <c r="I85" s="3" t="s">
        <v>2274</v>
      </c>
      <c r="J85" s="3" t="s">
        <v>544</v>
      </c>
      <c r="K85" s="3" t="s">
        <v>272</v>
      </c>
      <c r="L85" s="3" t="s">
        <v>2727</v>
      </c>
      <c r="M85" s="3" t="s">
        <v>2728</v>
      </c>
      <c r="N85" s="3" t="s">
        <v>2729</v>
      </c>
      <c r="O85" s="3" t="s">
        <v>2013</v>
      </c>
      <c r="P85" s="3" t="s">
        <v>1959</v>
      </c>
      <c r="Q85" s="3" t="s">
        <v>1959</v>
      </c>
      <c r="R85" s="3"/>
      <c r="S85" s="3" t="s">
        <v>2730</v>
      </c>
      <c r="T85" s="3" t="s">
        <v>1990</v>
      </c>
      <c r="U85" s="3" t="s">
        <v>2731</v>
      </c>
      <c r="V85" s="3" t="s">
        <v>2732</v>
      </c>
      <c r="W85" s="3" t="s">
        <v>368</v>
      </c>
      <c r="X85" s="3" t="s">
        <v>2042</v>
      </c>
      <c r="Y85" s="3" t="s">
        <v>546</v>
      </c>
      <c r="Z85" s="3"/>
      <c r="AA85" s="3"/>
      <c r="AB85" s="3" t="s">
        <v>545</v>
      </c>
      <c r="AC85" s="3"/>
      <c r="AD85" s="3" t="s">
        <v>2733</v>
      </c>
      <c r="AE85" s="3" t="s">
        <v>2734</v>
      </c>
      <c r="AF85" s="3"/>
      <c r="AG85" s="3" t="s">
        <v>2735</v>
      </c>
      <c r="AH85" s="3" t="s">
        <v>545</v>
      </c>
      <c r="AI85" s="3"/>
      <c r="AJ85" s="3" t="s">
        <v>1967</v>
      </c>
    </row>
    <row r="86" ht="12.75" customHeight="1">
      <c r="A86" s="3" t="s">
        <v>548</v>
      </c>
      <c r="B86" s="3" t="s">
        <v>549</v>
      </c>
      <c r="C86" s="3" t="s">
        <v>2736</v>
      </c>
      <c r="D86" s="3"/>
      <c r="E86" s="3" t="s">
        <v>1953</v>
      </c>
      <c r="F86" s="3" t="s">
        <v>2737</v>
      </c>
      <c r="G86" s="3" t="s">
        <v>547</v>
      </c>
      <c r="H86" s="3"/>
      <c r="I86" s="3" t="s">
        <v>2738</v>
      </c>
      <c r="J86" s="3" t="s">
        <v>550</v>
      </c>
      <c r="K86" s="3" t="s">
        <v>17</v>
      </c>
      <c r="L86" s="3"/>
      <c r="M86" s="3" t="s">
        <v>2728</v>
      </c>
      <c r="N86" s="3" t="s">
        <v>2479</v>
      </c>
      <c r="O86" s="3" t="s">
        <v>2013</v>
      </c>
      <c r="P86" s="3" t="s">
        <v>1959</v>
      </c>
      <c r="Q86" s="3" t="s">
        <v>1959</v>
      </c>
      <c r="R86" s="3"/>
      <c r="S86" s="3" t="s">
        <v>2739</v>
      </c>
      <c r="T86" s="3" t="s">
        <v>2482</v>
      </c>
      <c r="U86" s="3" t="s">
        <v>2731</v>
      </c>
      <c r="V86" s="3" t="s">
        <v>2483</v>
      </c>
      <c r="W86" s="3" t="s">
        <v>368</v>
      </c>
      <c r="X86" s="3" t="s">
        <v>2391</v>
      </c>
      <c r="Y86" s="3" t="s">
        <v>552</v>
      </c>
      <c r="Z86" s="3" t="s">
        <v>2740</v>
      </c>
      <c r="AA86" s="3" t="s">
        <v>2740</v>
      </c>
      <c r="AB86" s="3" t="s">
        <v>551</v>
      </c>
      <c r="AC86" s="3" t="s">
        <v>2740</v>
      </c>
      <c r="AD86" s="3"/>
      <c r="AE86" s="3" t="s">
        <v>2741</v>
      </c>
      <c r="AF86" s="3" t="s">
        <v>2740</v>
      </c>
      <c r="AG86" s="3" t="s">
        <v>2742</v>
      </c>
      <c r="AH86" s="3" t="s">
        <v>551</v>
      </c>
      <c r="AI86" s="3"/>
      <c r="AJ86" s="3" t="s">
        <v>1967</v>
      </c>
    </row>
    <row r="87" ht="12.75" customHeight="1">
      <c r="A87" s="3" t="s">
        <v>554</v>
      </c>
      <c r="B87" s="3" t="s">
        <v>555</v>
      </c>
      <c r="C87" s="3" t="s">
        <v>2743</v>
      </c>
      <c r="D87" s="3"/>
      <c r="E87" s="3" t="s">
        <v>1953</v>
      </c>
      <c r="F87" s="3" t="s">
        <v>2744</v>
      </c>
      <c r="G87" s="3" t="s">
        <v>553</v>
      </c>
      <c r="H87" s="3"/>
      <c r="I87" s="3" t="s">
        <v>2745</v>
      </c>
      <c r="J87" s="3" t="s">
        <v>556</v>
      </c>
      <c r="K87" s="3" t="s">
        <v>17</v>
      </c>
      <c r="L87" s="3" t="s">
        <v>2746</v>
      </c>
      <c r="M87" s="3" t="s">
        <v>2728</v>
      </c>
      <c r="N87" s="3" t="s">
        <v>2747</v>
      </c>
      <c r="O87" s="3" t="s">
        <v>2112</v>
      </c>
      <c r="P87" s="3" t="s">
        <v>1959</v>
      </c>
      <c r="Q87" s="3" t="s">
        <v>1959</v>
      </c>
      <c r="R87" s="3"/>
      <c r="S87" s="3" t="s">
        <v>2748</v>
      </c>
      <c r="T87" s="3" t="s">
        <v>2039</v>
      </c>
      <c r="U87" s="3" t="s">
        <v>2731</v>
      </c>
      <c r="V87" s="3" t="s">
        <v>2749</v>
      </c>
      <c r="W87" s="3" t="s">
        <v>368</v>
      </c>
      <c r="X87" s="3" t="s">
        <v>2750</v>
      </c>
      <c r="Y87" s="3" t="s">
        <v>558</v>
      </c>
      <c r="Z87" s="3"/>
      <c r="AA87" s="3"/>
      <c r="AB87" s="3" t="s">
        <v>557</v>
      </c>
      <c r="AC87" s="3"/>
      <c r="AD87" s="3" t="s">
        <v>2751</v>
      </c>
      <c r="AE87" s="3" t="s">
        <v>2752</v>
      </c>
      <c r="AF87" s="3"/>
      <c r="AG87" s="3" t="s">
        <v>2753</v>
      </c>
      <c r="AH87" s="3" t="s">
        <v>557</v>
      </c>
      <c r="AI87" s="3"/>
      <c r="AJ87" s="3" t="s">
        <v>1967</v>
      </c>
    </row>
    <row r="88" ht="12.75" customHeight="1">
      <c r="A88" s="3" t="s">
        <v>560</v>
      </c>
      <c r="B88" s="3" t="s">
        <v>561</v>
      </c>
      <c r="C88" s="3" t="s">
        <v>2754</v>
      </c>
      <c r="D88" s="3"/>
      <c r="E88" s="3" t="s">
        <v>1953</v>
      </c>
      <c r="F88" s="3" t="s">
        <v>2755</v>
      </c>
      <c r="G88" s="3" t="s">
        <v>559</v>
      </c>
      <c r="H88" s="3"/>
      <c r="I88" s="3" t="s">
        <v>2756</v>
      </c>
      <c r="J88" s="3" t="s">
        <v>562</v>
      </c>
      <c r="K88" s="3" t="s">
        <v>17</v>
      </c>
      <c r="L88" s="3" t="s">
        <v>2757</v>
      </c>
      <c r="M88" s="3" t="s">
        <v>2758</v>
      </c>
      <c r="N88" s="3" t="s">
        <v>2759</v>
      </c>
      <c r="O88" s="3"/>
      <c r="P88" s="3" t="s">
        <v>1959</v>
      </c>
      <c r="Q88" s="3" t="s">
        <v>1959</v>
      </c>
      <c r="R88" s="3"/>
      <c r="S88" s="3"/>
      <c r="T88" s="3" t="s">
        <v>2760</v>
      </c>
      <c r="U88" s="3" t="s">
        <v>2761</v>
      </c>
      <c r="V88" s="3" t="s">
        <v>2762</v>
      </c>
      <c r="W88" s="3" t="s">
        <v>368</v>
      </c>
      <c r="X88" s="3" t="s">
        <v>2443</v>
      </c>
      <c r="Y88" s="3" t="s">
        <v>564</v>
      </c>
      <c r="Z88" s="3"/>
      <c r="AA88" s="3"/>
      <c r="AB88" s="3" t="s">
        <v>563</v>
      </c>
      <c r="AC88" s="3"/>
      <c r="AD88" s="3"/>
      <c r="AE88" s="3"/>
      <c r="AF88" s="3"/>
      <c r="AG88" s="3" t="s">
        <v>2763</v>
      </c>
      <c r="AH88" s="3" t="s">
        <v>563</v>
      </c>
      <c r="AI88" s="3" t="s">
        <v>2764</v>
      </c>
      <c r="AJ88" s="3" t="s">
        <v>1967</v>
      </c>
    </row>
    <row r="89" ht="12.75" customHeight="1">
      <c r="A89" s="3" t="s">
        <v>566</v>
      </c>
      <c r="B89" s="3" t="s">
        <v>567</v>
      </c>
      <c r="C89" s="3" t="s">
        <v>2765</v>
      </c>
      <c r="D89" s="3"/>
      <c r="E89" s="3" t="s">
        <v>1953</v>
      </c>
      <c r="F89" s="3" t="s">
        <v>2766</v>
      </c>
      <c r="G89" s="3" t="s">
        <v>565</v>
      </c>
      <c r="H89" s="3"/>
      <c r="I89" s="3" t="s">
        <v>2767</v>
      </c>
      <c r="J89" s="3" t="s">
        <v>568</v>
      </c>
      <c r="K89" s="3" t="s">
        <v>17</v>
      </c>
      <c r="L89" s="3"/>
      <c r="M89" s="3" t="s">
        <v>2758</v>
      </c>
      <c r="N89" s="3" t="s">
        <v>2768</v>
      </c>
      <c r="O89" s="3" t="s">
        <v>2112</v>
      </c>
      <c r="P89" s="3" t="s">
        <v>1959</v>
      </c>
      <c r="Q89" s="3" t="s">
        <v>1959</v>
      </c>
      <c r="R89" s="3"/>
      <c r="S89" s="3" t="s">
        <v>2769</v>
      </c>
      <c r="T89" s="3" t="s">
        <v>2770</v>
      </c>
      <c r="U89" s="3" t="s">
        <v>2761</v>
      </c>
      <c r="V89" s="3" t="s">
        <v>2771</v>
      </c>
      <c r="W89" s="3" t="s">
        <v>368</v>
      </c>
      <c r="X89" s="3" t="s">
        <v>2104</v>
      </c>
      <c r="Y89" s="3" t="s">
        <v>570</v>
      </c>
      <c r="Z89" s="3"/>
      <c r="AA89" s="3"/>
      <c r="AB89" s="3" t="s">
        <v>569</v>
      </c>
      <c r="AC89" s="3"/>
      <c r="AD89" s="3"/>
      <c r="AE89" s="3" t="s">
        <v>2772</v>
      </c>
      <c r="AF89" s="3"/>
      <c r="AG89" s="3" t="s">
        <v>2773</v>
      </c>
      <c r="AH89" s="3" t="s">
        <v>569</v>
      </c>
      <c r="AI89" s="3"/>
      <c r="AJ89" s="3" t="s">
        <v>1967</v>
      </c>
    </row>
    <row r="90" ht="12.75" customHeight="1">
      <c r="A90" s="3" t="s">
        <v>571</v>
      </c>
      <c r="B90" s="3" t="s">
        <v>572</v>
      </c>
      <c r="C90" s="3" t="s">
        <v>2774</v>
      </c>
      <c r="D90" s="3"/>
      <c r="E90" s="3" t="s">
        <v>1953</v>
      </c>
      <c r="F90" s="3"/>
      <c r="G90" s="3"/>
      <c r="H90" s="3"/>
      <c r="I90" s="3" t="s">
        <v>2775</v>
      </c>
      <c r="J90" s="3" t="s">
        <v>573</v>
      </c>
      <c r="K90" s="3" t="s">
        <v>17</v>
      </c>
      <c r="L90" s="3"/>
      <c r="M90" s="3" t="s">
        <v>2758</v>
      </c>
      <c r="N90" s="3" t="s">
        <v>2776</v>
      </c>
      <c r="O90" s="3" t="s">
        <v>2146</v>
      </c>
      <c r="P90" s="3" t="s">
        <v>1959</v>
      </c>
      <c r="Q90" s="3" t="s">
        <v>1959</v>
      </c>
      <c r="R90" s="3"/>
      <c r="S90" s="3" t="s">
        <v>2777</v>
      </c>
      <c r="T90" s="3" t="s">
        <v>2527</v>
      </c>
      <c r="U90" s="3" t="s">
        <v>2761</v>
      </c>
      <c r="V90" s="3" t="s">
        <v>2778</v>
      </c>
      <c r="W90" s="3" t="s">
        <v>368</v>
      </c>
      <c r="X90" s="3" t="s">
        <v>2362</v>
      </c>
      <c r="Y90" s="3" t="s">
        <v>575</v>
      </c>
      <c r="Z90" s="3"/>
      <c r="AA90" s="3"/>
      <c r="AB90" s="3" t="s">
        <v>574</v>
      </c>
      <c r="AC90" s="3"/>
      <c r="AD90" s="3"/>
      <c r="AE90" s="3" t="s">
        <v>2779</v>
      </c>
      <c r="AF90" s="3"/>
      <c r="AG90" s="3" t="s">
        <v>2780</v>
      </c>
      <c r="AH90" s="3" t="s">
        <v>574</v>
      </c>
      <c r="AI90" s="3"/>
      <c r="AJ90" s="3" t="s">
        <v>1967</v>
      </c>
    </row>
    <row r="91" ht="12.75" customHeight="1">
      <c r="A91" s="3" t="s">
        <v>577</v>
      </c>
      <c r="B91" s="3" t="s">
        <v>579</v>
      </c>
      <c r="C91" s="3" t="s">
        <v>2781</v>
      </c>
      <c r="D91" s="3"/>
      <c r="E91" s="3" t="s">
        <v>1953</v>
      </c>
      <c r="F91" s="3" t="s">
        <v>2782</v>
      </c>
      <c r="G91" s="3" t="s">
        <v>576</v>
      </c>
      <c r="H91" s="3"/>
      <c r="I91" s="3" t="s">
        <v>2244</v>
      </c>
      <c r="J91" s="3" t="s">
        <v>581</v>
      </c>
      <c r="K91" s="3" t="s">
        <v>17</v>
      </c>
      <c r="L91" s="3"/>
      <c r="M91" s="3" t="s">
        <v>2758</v>
      </c>
      <c r="N91" s="3" t="s">
        <v>2783</v>
      </c>
      <c r="O91" s="3" t="s">
        <v>2112</v>
      </c>
      <c r="P91" s="3" t="s">
        <v>1959</v>
      </c>
      <c r="Q91" s="3" t="s">
        <v>1959</v>
      </c>
      <c r="R91" s="3"/>
      <c r="S91" s="3" t="s">
        <v>2784</v>
      </c>
      <c r="T91" s="3" t="s">
        <v>2039</v>
      </c>
      <c r="U91" s="3" t="s">
        <v>2761</v>
      </c>
      <c r="V91" s="3" t="s">
        <v>2785</v>
      </c>
      <c r="W91" s="3" t="s">
        <v>368</v>
      </c>
      <c r="X91" s="3" t="s">
        <v>2250</v>
      </c>
      <c r="Y91" s="3" t="s">
        <v>583</v>
      </c>
      <c r="Z91" s="3"/>
      <c r="AA91" s="3"/>
      <c r="AB91" s="3" t="s">
        <v>582</v>
      </c>
      <c r="AC91" s="3"/>
      <c r="AD91" s="3"/>
      <c r="AE91" s="3" t="s">
        <v>2151</v>
      </c>
      <c r="AF91" s="3"/>
      <c r="AG91" s="3" t="s">
        <v>2786</v>
      </c>
      <c r="AH91" s="3" t="s">
        <v>582</v>
      </c>
      <c r="AI91" s="3"/>
      <c r="AJ91" s="3" t="s">
        <v>1967</v>
      </c>
    </row>
    <row r="92" ht="12.75" customHeight="1">
      <c r="A92" s="3" t="s">
        <v>585</v>
      </c>
      <c r="B92" s="3" t="s">
        <v>586</v>
      </c>
      <c r="C92" s="3" t="s">
        <v>2787</v>
      </c>
      <c r="D92" s="3"/>
      <c r="E92" s="3" t="s">
        <v>1953</v>
      </c>
      <c r="F92" s="3" t="s">
        <v>2788</v>
      </c>
      <c r="G92" s="3" t="s">
        <v>584</v>
      </c>
      <c r="H92" s="3"/>
      <c r="I92" s="3" t="s">
        <v>2789</v>
      </c>
      <c r="J92" s="3" t="s">
        <v>587</v>
      </c>
      <c r="K92" s="3" t="s">
        <v>17</v>
      </c>
      <c r="L92" s="3"/>
      <c r="M92" s="3" t="s">
        <v>2758</v>
      </c>
      <c r="N92" s="3" t="s">
        <v>2790</v>
      </c>
      <c r="O92" s="3" t="s">
        <v>2112</v>
      </c>
      <c r="P92" s="3" t="s">
        <v>1959</v>
      </c>
      <c r="Q92" s="3" t="s">
        <v>1959</v>
      </c>
      <c r="R92" s="3"/>
      <c r="S92" s="3" t="s">
        <v>2791</v>
      </c>
      <c r="T92" s="3" t="s">
        <v>2063</v>
      </c>
      <c r="U92" s="3" t="s">
        <v>2761</v>
      </c>
      <c r="V92" s="3" t="s">
        <v>2792</v>
      </c>
      <c r="W92" s="3" t="s">
        <v>368</v>
      </c>
      <c r="X92" s="3" t="s">
        <v>2793</v>
      </c>
      <c r="Y92" s="3" t="s">
        <v>589</v>
      </c>
      <c r="Z92" s="3"/>
      <c r="AA92" s="3"/>
      <c r="AB92" s="3" t="s">
        <v>588</v>
      </c>
      <c r="AC92" s="3"/>
      <c r="AD92" s="3" t="s">
        <v>2794</v>
      </c>
      <c r="AE92" s="3" t="s">
        <v>2795</v>
      </c>
      <c r="AF92" s="3"/>
      <c r="AG92" s="3" t="s">
        <v>2796</v>
      </c>
      <c r="AH92" s="3" t="s">
        <v>588</v>
      </c>
      <c r="AI92" s="3"/>
      <c r="AJ92" s="3" t="s">
        <v>1967</v>
      </c>
    </row>
    <row r="93" ht="12.75" customHeight="1">
      <c r="A93" s="3" t="s">
        <v>591</v>
      </c>
      <c r="B93" s="3" t="s">
        <v>592</v>
      </c>
      <c r="C93" s="3" t="s">
        <v>2797</v>
      </c>
      <c r="D93" s="3"/>
      <c r="E93" s="3" t="s">
        <v>1953</v>
      </c>
      <c r="F93" s="3" t="s">
        <v>2798</v>
      </c>
      <c r="G93" s="3" t="s">
        <v>590</v>
      </c>
      <c r="H93" s="3"/>
      <c r="I93" s="3" t="s">
        <v>2047</v>
      </c>
      <c r="J93" s="3" t="s">
        <v>593</v>
      </c>
      <c r="K93" s="3" t="s">
        <v>17</v>
      </c>
      <c r="L93" s="3" t="s">
        <v>2048</v>
      </c>
      <c r="M93" s="3" t="s">
        <v>2758</v>
      </c>
      <c r="N93" s="3" t="s">
        <v>1987</v>
      </c>
      <c r="O93" s="3" t="s">
        <v>2112</v>
      </c>
      <c r="P93" s="3" t="s">
        <v>1959</v>
      </c>
      <c r="Q93" s="3" t="s">
        <v>1959</v>
      </c>
      <c r="R93" s="3"/>
      <c r="S93" s="3" t="s">
        <v>2799</v>
      </c>
      <c r="T93" s="3" t="s">
        <v>1990</v>
      </c>
      <c r="U93" s="3" t="s">
        <v>2761</v>
      </c>
      <c r="V93" s="3" t="s">
        <v>1991</v>
      </c>
      <c r="W93" s="3" t="s">
        <v>368</v>
      </c>
      <c r="X93" s="3" t="s">
        <v>2720</v>
      </c>
      <c r="Y93" s="3" t="s">
        <v>595</v>
      </c>
      <c r="Z93" s="3"/>
      <c r="AA93" s="3"/>
      <c r="AB93" s="3" t="s">
        <v>594</v>
      </c>
      <c r="AC93" s="3"/>
      <c r="AD93" s="3" t="s">
        <v>2800</v>
      </c>
      <c r="AE93" s="3" t="s">
        <v>2801</v>
      </c>
      <c r="AF93" s="3"/>
      <c r="AG93" s="3" t="s">
        <v>2802</v>
      </c>
      <c r="AH93" s="3" t="s">
        <v>594</v>
      </c>
      <c r="AI93" s="3"/>
      <c r="AJ93" s="3" t="s">
        <v>1967</v>
      </c>
    </row>
    <row r="94" ht="12.75" customHeight="1">
      <c r="A94" s="3" t="s">
        <v>597</v>
      </c>
      <c r="B94" s="3" t="s">
        <v>598</v>
      </c>
      <c r="C94" s="3" t="s">
        <v>2803</v>
      </c>
      <c r="D94" s="3"/>
      <c r="E94" s="3" t="s">
        <v>1953</v>
      </c>
      <c r="F94" s="3"/>
      <c r="G94" s="3" t="s">
        <v>596</v>
      </c>
      <c r="H94" s="3"/>
      <c r="I94" s="3" t="s">
        <v>2804</v>
      </c>
      <c r="J94" s="3" t="s">
        <v>599</v>
      </c>
      <c r="K94" s="3" t="s">
        <v>17</v>
      </c>
      <c r="L94" s="3"/>
      <c r="M94" s="3" t="s">
        <v>2515</v>
      </c>
      <c r="N94" s="3"/>
      <c r="O94" s="3" t="s">
        <v>2112</v>
      </c>
      <c r="P94" s="3" t="s">
        <v>2805</v>
      </c>
      <c r="Q94" s="3" t="s">
        <v>2805</v>
      </c>
      <c r="R94" s="3"/>
      <c r="S94" s="3"/>
      <c r="T94" s="3" t="s">
        <v>2806</v>
      </c>
      <c r="U94" s="3" t="s">
        <v>368</v>
      </c>
      <c r="V94" s="3" t="s">
        <v>2807</v>
      </c>
      <c r="W94" s="3" t="s">
        <v>368</v>
      </c>
      <c r="X94" s="3" t="s">
        <v>2116</v>
      </c>
      <c r="Y94" s="3" t="s">
        <v>601</v>
      </c>
      <c r="Z94" s="3"/>
      <c r="AA94" s="3"/>
      <c r="AB94" s="3" t="s">
        <v>600</v>
      </c>
      <c r="AC94" s="3"/>
      <c r="AD94" s="3" t="s">
        <v>2808</v>
      </c>
      <c r="AE94" s="3"/>
      <c r="AF94" s="3"/>
      <c r="AG94" s="3" t="s">
        <v>2809</v>
      </c>
      <c r="AH94" s="3" t="s">
        <v>600</v>
      </c>
      <c r="AI94" s="3"/>
      <c r="AJ94" s="3" t="s">
        <v>1967</v>
      </c>
    </row>
    <row r="95" ht="12.75" customHeight="1">
      <c r="A95" s="3" t="s">
        <v>603</v>
      </c>
      <c r="B95" s="3" t="s">
        <v>604</v>
      </c>
      <c r="C95" s="3" t="s">
        <v>2810</v>
      </c>
      <c r="D95" s="3"/>
      <c r="E95" s="3" t="s">
        <v>1953</v>
      </c>
      <c r="F95" s="3"/>
      <c r="G95" s="3" t="s">
        <v>602</v>
      </c>
      <c r="H95" s="3"/>
      <c r="I95" s="3" t="s">
        <v>2811</v>
      </c>
      <c r="J95" s="3" t="s">
        <v>605</v>
      </c>
      <c r="K95" s="3" t="s">
        <v>17</v>
      </c>
      <c r="L95" s="3" t="s">
        <v>2812</v>
      </c>
      <c r="M95" s="3" t="s">
        <v>2515</v>
      </c>
      <c r="N95" s="3"/>
      <c r="O95" s="3" t="s">
        <v>2146</v>
      </c>
      <c r="P95" s="3" t="s">
        <v>1959</v>
      </c>
      <c r="Q95" s="3" t="s">
        <v>1959</v>
      </c>
      <c r="R95" s="3"/>
      <c r="S95" s="3"/>
      <c r="T95" s="3" t="s">
        <v>2813</v>
      </c>
      <c r="U95" s="3" t="s">
        <v>368</v>
      </c>
      <c r="V95" s="3" t="s">
        <v>2814</v>
      </c>
      <c r="W95" s="3" t="s">
        <v>368</v>
      </c>
      <c r="X95" s="3" t="s">
        <v>2345</v>
      </c>
      <c r="Y95" s="3" t="s">
        <v>607</v>
      </c>
      <c r="Z95" s="3"/>
      <c r="AA95" s="3"/>
      <c r="AB95" s="3" t="s">
        <v>606</v>
      </c>
      <c r="AC95" s="3"/>
      <c r="AD95" s="3" t="s">
        <v>2815</v>
      </c>
      <c r="AE95" s="3" t="s">
        <v>2816</v>
      </c>
      <c r="AF95" s="3"/>
      <c r="AG95" s="3" t="s">
        <v>2817</v>
      </c>
      <c r="AH95" s="3" t="s">
        <v>606</v>
      </c>
      <c r="AI95" s="3"/>
      <c r="AJ95" s="3" t="s">
        <v>1967</v>
      </c>
    </row>
    <row r="96" ht="12.75" customHeight="1">
      <c r="A96" s="3" t="s">
        <v>609</v>
      </c>
      <c r="B96" s="3" t="s">
        <v>610</v>
      </c>
      <c r="C96" s="3" t="s">
        <v>2818</v>
      </c>
      <c r="D96" s="3"/>
      <c r="E96" s="3" t="s">
        <v>1953</v>
      </c>
      <c r="F96" s="3"/>
      <c r="G96" s="3" t="s">
        <v>608</v>
      </c>
      <c r="H96" s="3"/>
      <c r="I96" s="3" t="s">
        <v>2819</v>
      </c>
      <c r="J96" s="3" t="s">
        <v>611</v>
      </c>
      <c r="K96" s="3" t="s">
        <v>17</v>
      </c>
      <c r="L96" s="3" t="s">
        <v>2820</v>
      </c>
      <c r="M96" s="3" t="s">
        <v>2515</v>
      </c>
      <c r="N96" s="3"/>
      <c r="O96" s="3"/>
      <c r="P96" s="3" t="s">
        <v>1959</v>
      </c>
      <c r="Q96" s="3" t="s">
        <v>1959</v>
      </c>
      <c r="R96" s="3"/>
      <c r="S96" s="3" t="s">
        <v>2436</v>
      </c>
      <c r="T96" s="3" t="s">
        <v>2063</v>
      </c>
      <c r="U96" s="3" t="s">
        <v>368</v>
      </c>
      <c r="V96" s="3" t="s">
        <v>2398</v>
      </c>
      <c r="W96" s="3" t="s">
        <v>368</v>
      </c>
      <c r="X96" s="3" t="s">
        <v>2004</v>
      </c>
      <c r="Y96" s="3" t="s">
        <v>613</v>
      </c>
      <c r="Z96" s="3"/>
      <c r="AA96" s="3"/>
      <c r="AB96" s="3" t="s">
        <v>612</v>
      </c>
      <c r="AC96" s="3"/>
      <c r="AD96" s="3" t="s">
        <v>2821</v>
      </c>
      <c r="AE96" s="3" t="s">
        <v>2332</v>
      </c>
      <c r="AF96" s="3"/>
      <c r="AG96" s="3" t="s">
        <v>2822</v>
      </c>
      <c r="AH96" s="3" t="s">
        <v>612</v>
      </c>
      <c r="AI96" s="3"/>
      <c r="AJ96" s="3" t="s">
        <v>1967</v>
      </c>
    </row>
    <row r="97" ht="12.75" customHeight="1">
      <c r="A97" s="3" t="s">
        <v>615</v>
      </c>
      <c r="B97" s="3" t="s">
        <v>616</v>
      </c>
      <c r="C97" s="3" t="s">
        <v>2823</v>
      </c>
      <c r="D97" s="3"/>
      <c r="E97" s="3" t="s">
        <v>1953</v>
      </c>
      <c r="F97" s="3"/>
      <c r="G97" s="3" t="s">
        <v>614</v>
      </c>
      <c r="H97" s="3"/>
      <c r="I97" s="3" t="s">
        <v>2824</v>
      </c>
      <c r="J97" s="3" t="s">
        <v>617</v>
      </c>
      <c r="K97" s="3" t="s">
        <v>17</v>
      </c>
      <c r="L97" s="3" t="s">
        <v>2825</v>
      </c>
      <c r="M97" s="3" t="s">
        <v>2515</v>
      </c>
      <c r="N97" s="3"/>
      <c r="O97" s="3" t="s">
        <v>2116</v>
      </c>
      <c r="P97" s="3" t="s">
        <v>1959</v>
      </c>
      <c r="Q97" s="3" t="s">
        <v>1959</v>
      </c>
      <c r="R97" s="3"/>
      <c r="S97" s="3"/>
      <c r="T97" s="3" t="s">
        <v>2318</v>
      </c>
      <c r="U97" s="3" t="s">
        <v>368</v>
      </c>
      <c r="V97" s="3" t="s">
        <v>2319</v>
      </c>
      <c r="W97" s="3" t="s">
        <v>368</v>
      </c>
      <c r="X97" s="3" t="s">
        <v>2480</v>
      </c>
      <c r="Y97" s="3" t="s">
        <v>619</v>
      </c>
      <c r="Z97" s="3"/>
      <c r="AA97" s="3"/>
      <c r="AB97" s="3" t="s">
        <v>618</v>
      </c>
      <c r="AC97" s="3"/>
      <c r="AD97" s="3" t="s">
        <v>2826</v>
      </c>
      <c r="AE97" s="3" t="s">
        <v>2827</v>
      </c>
      <c r="AF97" s="3"/>
      <c r="AG97" s="3" t="s">
        <v>2828</v>
      </c>
      <c r="AH97" s="3" t="s">
        <v>618</v>
      </c>
      <c r="AI97" s="3"/>
      <c r="AJ97" s="3" t="s">
        <v>1967</v>
      </c>
    </row>
    <row r="98" ht="12.75" customHeight="1">
      <c r="A98" s="3" t="s">
        <v>621</v>
      </c>
      <c r="B98" s="3" t="s">
        <v>622</v>
      </c>
      <c r="C98" s="3" t="s">
        <v>2829</v>
      </c>
      <c r="D98" s="3"/>
      <c r="E98" s="3" t="s">
        <v>1953</v>
      </c>
      <c r="F98" s="3" t="s">
        <v>2830</v>
      </c>
      <c r="G98" s="3" t="s">
        <v>620</v>
      </c>
      <c r="H98" s="3"/>
      <c r="I98" s="3" t="s">
        <v>2831</v>
      </c>
      <c r="J98" s="3" t="s">
        <v>623</v>
      </c>
      <c r="K98" s="3" t="s">
        <v>17</v>
      </c>
      <c r="L98" s="3" t="s">
        <v>2832</v>
      </c>
      <c r="M98" s="3" t="s">
        <v>2515</v>
      </c>
      <c r="N98" s="3"/>
      <c r="O98" s="3" t="s">
        <v>2317</v>
      </c>
      <c r="P98" s="3" t="s">
        <v>1959</v>
      </c>
      <c r="Q98" s="3" t="s">
        <v>1959</v>
      </c>
      <c r="R98" s="3"/>
      <c r="S98" s="3"/>
      <c r="T98" s="3" t="s">
        <v>2063</v>
      </c>
      <c r="U98" s="3" t="s">
        <v>368</v>
      </c>
      <c r="V98" s="3" t="s">
        <v>2370</v>
      </c>
      <c r="W98" s="3" t="s">
        <v>368</v>
      </c>
      <c r="X98" s="3" t="s">
        <v>2320</v>
      </c>
      <c r="Y98" s="3" t="s">
        <v>625</v>
      </c>
      <c r="Z98" s="3"/>
      <c r="AA98" s="3"/>
      <c r="AB98" s="3" t="s">
        <v>624</v>
      </c>
      <c r="AC98" s="3"/>
      <c r="AD98" s="3" t="s">
        <v>2833</v>
      </c>
      <c r="AE98" s="3" t="s">
        <v>2834</v>
      </c>
      <c r="AF98" s="3"/>
      <c r="AG98" s="3" t="s">
        <v>2835</v>
      </c>
      <c r="AH98" s="3" t="s">
        <v>624</v>
      </c>
      <c r="AI98" s="3"/>
      <c r="AJ98" s="3" t="s">
        <v>1967</v>
      </c>
    </row>
    <row r="99" ht="12.75" customHeight="1">
      <c r="A99" s="3" t="s">
        <v>627</v>
      </c>
      <c r="B99" s="3" t="s">
        <v>628</v>
      </c>
      <c r="C99" s="3" t="s">
        <v>2836</v>
      </c>
      <c r="D99" s="3"/>
      <c r="E99" s="3" t="s">
        <v>1953</v>
      </c>
      <c r="F99" s="3" t="s">
        <v>2837</v>
      </c>
      <c r="G99" s="3" t="s">
        <v>626</v>
      </c>
      <c r="H99" s="3" t="s">
        <v>2838</v>
      </c>
      <c r="I99" s="3" t="s">
        <v>2824</v>
      </c>
      <c r="J99" s="3" t="s">
        <v>629</v>
      </c>
      <c r="K99" s="3" t="s">
        <v>17</v>
      </c>
      <c r="L99" s="3" t="s">
        <v>2839</v>
      </c>
      <c r="M99" s="3" t="s">
        <v>2515</v>
      </c>
      <c r="N99" s="3"/>
      <c r="O99" s="3" t="s">
        <v>2317</v>
      </c>
      <c r="P99" s="3" t="s">
        <v>1959</v>
      </c>
      <c r="Q99" s="3" t="s">
        <v>1959</v>
      </c>
      <c r="R99" s="3"/>
      <c r="S99" s="3"/>
      <c r="T99" s="3" t="s">
        <v>2318</v>
      </c>
      <c r="U99" s="3" t="s">
        <v>368</v>
      </c>
      <c r="V99" s="3" t="s">
        <v>2319</v>
      </c>
      <c r="W99" s="3" t="s">
        <v>368</v>
      </c>
      <c r="X99" s="3" t="s">
        <v>2480</v>
      </c>
      <c r="Y99" s="3" t="s">
        <v>631</v>
      </c>
      <c r="Z99" s="3"/>
      <c r="AA99" s="3"/>
      <c r="AB99" s="3" t="s">
        <v>630</v>
      </c>
      <c r="AC99" s="3"/>
      <c r="AD99" s="3" t="s">
        <v>2840</v>
      </c>
      <c r="AE99" s="3" t="s">
        <v>2841</v>
      </c>
      <c r="AF99" s="3"/>
      <c r="AG99" s="3" t="s">
        <v>2842</v>
      </c>
      <c r="AH99" s="3" t="s">
        <v>630</v>
      </c>
      <c r="AI99" s="3"/>
      <c r="AJ99" s="3" t="s">
        <v>1967</v>
      </c>
    </row>
    <row r="100" ht="12.75" customHeight="1">
      <c r="A100" s="3" t="s">
        <v>633</v>
      </c>
      <c r="B100" s="3" t="s">
        <v>634</v>
      </c>
      <c r="C100" s="3" t="s">
        <v>2843</v>
      </c>
      <c r="D100" s="3"/>
      <c r="E100" s="3" t="s">
        <v>1953</v>
      </c>
      <c r="F100" s="3" t="s">
        <v>2844</v>
      </c>
      <c r="G100" s="3" t="s">
        <v>632</v>
      </c>
      <c r="H100" s="3"/>
      <c r="I100" s="3" t="s">
        <v>2824</v>
      </c>
      <c r="J100" s="3" t="s">
        <v>635</v>
      </c>
      <c r="K100" s="3" t="s">
        <v>17</v>
      </c>
      <c r="L100" s="3" t="s">
        <v>2845</v>
      </c>
      <c r="M100" s="3" t="s">
        <v>2515</v>
      </c>
      <c r="N100" s="3" t="s">
        <v>2846</v>
      </c>
      <c r="O100" s="3" t="s">
        <v>2362</v>
      </c>
      <c r="P100" s="3" t="s">
        <v>1959</v>
      </c>
      <c r="Q100" s="3" t="s">
        <v>1959</v>
      </c>
      <c r="R100" s="3"/>
      <c r="S100" s="3"/>
      <c r="T100" s="3" t="s">
        <v>2318</v>
      </c>
      <c r="U100" s="3" t="s">
        <v>368</v>
      </c>
      <c r="V100" s="3" t="s">
        <v>2847</v>
      </c>
      <c r="W100" s="3" t="s">
        <v>368</v>
      </c>
      <c r="X100" s="3" t="s">
        <v>2848</v>
      </c>
      <c r="Y100" s="3" t="s">
        <v>637</v>
      </c>
      <c r="Z100" s="3"/>
      <c r="AA100" s="3"/>
      <c r="AB100" s="3" t="s">
        <v>636</v>
      </c>
      <c r="AC100" s="3"/>
      <c r="AD100" s="3" t="s">
        <v>2849</v>
      </c>
      <c r="AE100" s="3" t="s">
        <v>2850</v>
      </c>
      <c r="AF100" s="3"/>
      <c r="AG100" s="3" t="s">
        <v>2851</v>
      </c>
      <c r="AH100" s="3" t="s">
        <v>636</v>
      </c>
      <c r="AI100" s="3"/>
      <c r="AJ100" s="3" t="s">
        <v>1967</v>
      </c>
    </row>
    <row r="101" ht="12.75" customHeight="1">
      <c r="A101" s="3" t="s">
        <v>639</v>
      </c>
      <c r="B101" s="3" t="s">
        <v>640</v>
      </c>
      <c r="C101" s="3" t="s">
        <v>2852</v>
      </c>
      <c r="D101" s="3"/>
      <c r="E101" s="3" t="s">
        <v>1953</v>
      </c>
      <c r="F101" s="3"/>
      <c r="G101" s="3" t="s">
        <v>638</v>
      </c>
      <c r="H101" s="3"/>
      <c r="I101" s="3" t="s">
        <v>2853</v>
      </c>
      <c r="J101" s="3"/>
      <c r="K101" s="3" t="s">
        <v>17</v>
      </c>
      <c r="L101" s="3"/>
      <c r="M101" s="3" t="s">
        <v>2515</v>
      </c>
      <c r="N101" s="3" t="s">
        <v>2854</v>
      </c>
      <c r="O101" s="3" t="s">
        <v>2146</v>
      </c>
      <c r="P101" s="3" t="s">
        <v>1959</v>
      </c>
      <c r="Q101" s="3" t="s">
        <v>1959</v>
      </c>
      <c r="R101" s="3"/>
      <c r="S101" s="3" t="s">
        <v>2327</v>
      </c>
      <c r="T101" s="3" t="s">
        <v>2855</v>
      </c>
      <c r="U101" s="3" t="s">
        <v>368</v>
      </c>
      <c r="V101" s="3" t="s">
        <v>2856</v>
      </c>
      <c r="W101" s="3" t="s">
        <v>368</v>
      </c>
      <c r="X101" s="3" t="s">
        <v>2480</v>
      </c>
      <c r="Y101" s="3" t="s">
        <v>642</v>
      </c>
      <c r="Z101" s="3"/>
      <c r="AA101" s="3"/>
      <c r="AB101" s="3" t="s">
        <v>641</v>
      </c>
      <c r="AC101" s="3"/>
      <c r="AD101" s="3"/>
      <c r="AE101" s="3" t="s">
        <v>2332</v>
      </c>
      <c r="AF101" s="3"/>
      <c r="AG101" s="3" t="s">
        <v>2857</v>
      </c>
      <c r="AH101" s="3" t="s">
        <v>641</v>
      </c>
      <c r="AI101" s="3"/>
      <c r="AJ101" s="3" t="s">
        <v>1967</v>
      </c>
    </row>
    <row r="102" ht="12.75" customHeight="1">
      <c r="A102" s="3" t="s">
        <v>644</v>
      </c>
      <c r="B102" s="3" t="s">
        <v>645</v>
      </c>
      <c r="C102" s="3" t="s">
        <v>2858</v>
      </c>
      <c r="D102" s="3"/>
      <c r="E102" s="3" t="s">
        <v>1953</v>
      </c>
      <c r="F102" s="3"/>
      <c r="G102" s="3" t="s">
        <v>643</v>
      </c>
      <c r="H102" s="3"/>
      <c r="I102" s="3" t="s">
        <v>2819</v>
      </c>
      <c r="J102" s="3" t="s">
        <v>646</v>
      </c>
      <c r="K102" s="3" t="s">
        <v>17</v>
      </c>
      <c r="L102" s="3" t="s">
        <v>2859</v>
      </c>
      <c r="M102" s="3" t="s">
        <v>2515</v>
      </c>
      <c r="N102" s="3"/>
      <c r="O102" s="3"/>
      <c r="P102" s="3" t="s">
        <v>1959</v>
      </c>
      <c r="Q102" s="3" t="s">
        <v>1959</v>
      </c>
      <c r="R102" s="3"/>
      <c r="S102" s="3" t="s">
        <v>2382</v>
      </c>
      <c r="T102" s="3" t="s">
        <v>2063</v>
      </c>
      <c r="U102" s="3" t="s">
        <v>368</v>
      </c>
      <c r="V102" s="3" t="s">
        <v>2337</v>
      </c>
      <c r="W102" s="3" t="s">
        <v>368</v>
      </c>
      <c r="X102" s="3" t="s">
        <v>2848</v>
      </c>
      <c r="Y102" s="3" t="s">
        <v>648</v>
      </c>
      <c r="Z102" s="3"/>
      <c r="AA102" s="3"/>
      <c r="AB102" s="3" t="s">
        <v>647</v>
      </c>
      <c r="AC102" s="3"/>
      <c r="AD102" s="3" t="s">
        <v>2860</v>
      </c>
      <c r="AE102" s="3" t="s">
        <v>2332</v>
      </c>
      <c r="AF102" s="3"/>
      <c r="AG102" s="3" t="s">
        <v>2861</v>
      </c>
      <c r="AH102" s="3" t="s">
        <v>647</v>
      </c>
      <c r="AI102" s="3"/>
      <c r="AJ102" s="3" t="s">
        <v>1967</v>
      </c>
    </row>
    <row r="103" ht="12.75" customHeight="1">
      <c r="A103" s="3" t="s">
        <v>650</v>
      </c>
      <c r="B103" s="3" t="s">
        <v>651</v>
      </c>
      <c r="C103" s="3" t="s">
        <v>2862</v>
      </c>
      <c r="D103" s="3"/>
      <c r="E103" s="3" t="s">
        <v>1953</v>
      </c>
      <c r="F103" s="3" t="s">
        <v>2863</v>
      </c>
      <c r="G103" s="3" t="s">
        <v>649</v>
      </c>
      <c r="H103" s="3"/>
      <c r="I103" s="3" t="s">
        <v>2864</v>
      </c>
      <c r="J103" s="3" t="s">
        <v>652</v>
      </c>
      <c r="K103" s="3" t="s">
        <v>653</v>
      </c>
      <c r="L103" s="3" t="s">
        <v>2865</v>
      </c>
      <c r="M103" s="3" t="s">
        <v>2515</v>
      </c>
      <c r="N103" s="3"/>
      <c r="O103" s="3" t="s">
        <v>1988</v>
      </c>
      <c r="P103" s="3" t="s">
        <v>1959</v>
      </c>
      <c r="Q103" s="3" t="s">
        <v>1959</v>
      </c>
      <c r="R103" s="3"/>
      <c r="S103" s="3"/>
      <c r="T103" s="3" t="s">
        <v>2063</v>
      </c>
      <c r="U103" s="3" t="s">
        <v>368</v>
      </c>
      <c r="V103" s="3" t="s">
        <v>2370</v>
      </c>
      <c r="W103" s="3" t="s">
        <v>368</v>
      </c>
      <c r="X103" s="3" t="s">
        <v>2320</v>
      </c>
      <c r="Y103" s="3" t="s">
        <v>655</v>
      </c>
      <c r="Z103" s="3"/>
      <c r="AA103" s="3"/>
      <c r="AB103" s="3" t="s">
        <v>654</v>
      </c>
      <c r="AC103" s="3"/>
      <c r="AD103" s="3" t="s">
        <v>2866</v>
      </c>
      <c r="AE103" s="3" t="s">
        <v>2867</v>
      </c>
      <c r="AF103" s="3"/>
      <c r="AG103" s="3" t="s">
        <v>2868</v>
      </c>
      <c r="AH103" s="3" t="s">
        <v>654</v>
      </c>
      <c r="AI103" s="3"/>
      <c r="AJ103" s="3" t="s">
        <v>1967</v>
      </c>
    </row>
    <row r="104" ht="12.75" customHeight="1">
      <c r="A104" s="3" t="s">
        <v>657</v>
      </c>
      <c r="B104" s="3" t="s">
        <v>658</v>
      </c>
      <c r="C104" s="3" t="s">
        <v>2869</v>
      </c>
      <c r="D104" s="3"/>
      <c r="E104" s="3" t="s">
        <v>1953</v>
      </c>
      <c r="F104" s="3" t="s">
        <v>2870</v>
      </c>
      <c r="G104" s="3" t="s">
        <v>656</v>
      </c>
      <c r="H104" s="3"/>
      <c r="I104" s="3" t="s">
        <v>2871</v>
      </c>
      <c r="J104" s="3" t="s">
        <v>659</v>
      </c>
      <c r="K104" s="3" t="s">
        <v>17</v>
      </c>
      <c r="L104" s="3"/>
      <c r="M104" s="3" t="s">
        <v>2515</v>
      </c>
      <c r="N104" s="3" t="s">
        <v>2872</v>
      </c>
      <c r="O104" s="3" t="s">
        <v>2146</v>
      </c>
      <c r="P104" s="3" t="s">
        <v>1959</v>
      </c>
      <c r="Q104" s="3" t="s">
        <v>1959</v>
      </c>
      <c r="R104" s="3"/>
      <c r="S104" s="3" t="s">
        <v>2873</v>
      </c>
      <c r="T104" s="3" t="s">
        <v>2874</v>
      </c>
      <c r="U104" s="3" t="s">
        <v>368</v>
      </c>
      <c r="V104" s="3" t="s">
        <v>2875</v>
      </c>
      <c r="W104" s="3" t="s">
        <v>368</v>
      </c>
      <c r="X104" s="3" t="s">
        <v>2617</v>
      </c>
      <c r="Y104" s="3" t="s">
        <v>661</v>
      </c>
      <c r="Z104" s="3"/>
      <c r="AA104" s="3"/>
      <c r="AB104" s="3" t="s">
        <v>660</v>
      </c>
      <c r="AC104" s="3"/>
      <c r="AD104" s="3"/>
      <c r="AE104" s="3" t="s">
        <v>2876</v>
      </c>
      <c r="AF104" s="3"/>
      <c r="AG104" s="3" t="s">
        <v>2877</v>
      </c>
      <c r="AH104" s="3" t="s">
        <v>660</v>
      </c>
      <c r="AI104" s="3"/>
      <c r="AJ104" s="3" t="s">
        <v>1967</v>
      </c>
    </row>
    <row r="105" ht="12.75" customHeight="1">
      <c r="A105" s="3" t="s">
        <v>663</v>
      </c>
      <c r="B105" s="3" t="s">
        <v>664</v>
      </c>
      <c r="C105" s="3" t="s">
        <v>2878</v>
      </c>
      <c r="D105" s="3"/>
      <c r="E105" s="3" t="s">
        <v>1953</v>
      </c>
      <c r="F105" s="3" t="s">
        <v>2879</v>
      </c>
      <c r="G105" s="3" t="s">
        <v>662</v>
      </c>
      <c r="H105" s="3"/>
      <c r="I105" s="3" t="s">
        <v>2824</v>
      </c>
      <c r="J105" s="3" t="s">
        <v>665</v>
      </c>
      <c r="K105" s="3" t="s">
        <v>17</v>
      </c>
      <c r="L105" s="3" t="s">
        <v>2880</v>
      </c>
      <c r="M105" s="3" t="s">
        <v>2515</v>
      </c>
      <c r="N105" s="3"/>
      <c r="O105" s="3" t="s">
        <v>2530</v>
      </c>
      <c r="P105" s="3" t="s">
        <v>1959</v>
      </c>
      <c r="Q105" s="3" t="s">
        <v>1959</v>
      </c>
      <c r="R105" s="3"/>
      <c r="S105" s="3"/>
      <c r="T105" s="3" t="s">
        <v>2318</v>
      </c>
      <c r="U105" s="3" t="s">
        <v>368</v>
      </c>
      <c r="V105" s="3" t="s">
        <v>2319</v>
      </c>
      <c r="W105" s="3" t="s">
        <v>368</v>
      </c>
      <c r="X105" s="3" t="s">
        <v>2480</v>
      </c>
      <c r="Y105" s="3" t="s">
        <v>667</v>
      </c>
      <c r="Z105" s="3"/>
      <c r="AA105" s="3"/>
      <c r="AB105" s="3" t="s">
        <v>666</v>
      </c>
      <c r="AC105" s="3"/>
      <c r="AD105" s="3" t="s">
        <v>2881</v>
      </c>
      <c r="AE105" s="3" t="s">
        <v>2882</v>
      </c>
      <c r="AF105" s="3"/>
      <c r="AG105" s="3" t="s">
        <v>2883</v>
      </c>
      <c r="AH105" s="3" t="s">
        <v>666</v>
      </c>
      <c r="AI105" s="3"/>
      <c r="AJ105" s="3" t="s">
        <v>1967</v>
      </c>
    </row>
    <row r="106" ht="12.75" customHeight="1">
      <c r="A106" s="3" t="s">
        <v>669</v>
      </c>
      <c r="B106" s="3" t="s">
        <v>670</v>
      </c>
      <c r="C106" s="3" t="s">
        <v>2884</v>
      </c>
      <c r="D106" s="3"/>
      <c r="E106" s="3" t="s">
        <v>1953</v>
      </c>
      <c r="F106" s="3" t="s">
        <v>2885</v>
      </c>
      <c r="G106" s="3" t="s">
        <v>668</v>
      </c>
      <c r="H106" s="3"/>
      <c r="I106" s="3" t="s">
        <v>2886</v>
      </c>
      <c r="J106" s="3" t="s">
        <v>671</v>
      </c>
      <c r="K106" s="3" t="s">
        <v>17</v>
      </c>
      <c r="L106" s="3"/>
      <c r="M106" s="3" t="s">
        <v>2515</v>
      </c>
      <c r="N106" s="3" t="s">
        <v>2420</v>
      </c>
      <c r="O106" s="3" t="s">
        <v>2013</v>
      </c>
      <c r="P106" s="3" t="s">
        <v>1959</v>
      </c>
      <c r="Q106" s="3" t="s">
        <v>1959</v>
      </c>
      <c r="R106" s="3"/>
      <c r="S106" s="3" t="s">
        <v>2887</v>
      </c>
      <c r="T106" s="3" t="s">
        <v>2422</v>
      </c>
      <c r="U106" s="3" t="s">
        <v>368</v>
      </c>
      <c r="V106" s="3" t="s">
        <v>2423</v>
      </c>
      <c r="W106" s="3" t="s">
        <v>368</v>
      </c>
      <c r="X106" s="3" t="s">
        <v>2558</v>
      </c>
      <c r="Y106" s="3" t="s">
        <v>673</v>
      </c>
      <c r="Z106" s="3" t="s">
        <v>2888</v>
      </c>
      <c r="AA106" s="3" t="s">
        <v>2888</v>
      </c>
      <c r="AB106" s="3" t="s">
        <v>672</v>
      </c>
      <c r="AC106" s="3" t="s">
        <v>2888</v>
      </c>
      <c r="AD106" s="3"/>
      <c r="AE106" s="3" t="s">
        <v>2889</v>
      </c>
      <c r="AF106" s="3" t="s">
        <v>2888</v>
      </c>
      <c r="AG106" s="3" t="s">
        <v>2890</v>
      </c>
      <c r="AH106" s="3" t="s">
        <v>672</v>
      </c>
      <c r="AI106" s="3"/>
      <c r="AJ106" s="3" t="s">
        <v>1967</v>
      </c>
    </row>
    <row r="107" ht="12.75" customHeight="1">
      <c r="A107" s="3" t="s">
        <v>675</v>
      </c>
      <c r="B107" s="3" t="s">
        <v>676</v>
      </c>
      <c r="C107" s="3" t="s">
        <v>2891</v>
      </c>
      <c r="D107" s="3"/>
      <c r="E107" s="3" t="s">
        <v>1953</v>
      </c>
      <c r="F107" s="3" t="s">
        <v>2892</v>
      </c>
      <c r="G107" s="3" t="s">
        <v>674</v>
      </c>
      <c r="H107" s="3"/>
      <c r="I107" s="3" t="s">
        <v>2824</v>
      </c>
      <c r="J107" s="3" t="s">
        <v>677</v>
      </c>
      <c r="K107" s="3" t="s">
        <v>17</v>
      </c>
      <c r="L107" s="3" t="s">
        <v>2893</v>
      </c>
      <c r="M107" s="3" t="s">
        <v>2515</v>
      </c>
      <c r="N107" s="3" t="s">
        <v>2846</v>
      </c>
      <c r="O107" s="3" t="s">
        <v>1988</v>
      </c>
      <c r="P107" s="3" t="s">
        <v>1959</v>
      </c>
      <c r="Q107" s="3" t="s">
        <v>1959</v>
      </c>
      <c r="R107" s="3"/>
      <c r="S107" s="3"/>
      <c r="T107" s="3" t="s">
        <v>2318</v>
      </c>
      <c r="U107" s="3" t="s">
        <v>368</v>
      </c>
      <c r="V107" s="3" t="s">
        <v>2847</v>
      </c>
      <c r="W107" s="3" t="s">
        <v>368</v>
      </c>
      <c r="X107" s="3" t="s">
        <v>2848</v>
      </c>
      <c r="Y107" s="3" t="s">
        <v>679</v>
      </c>
      <c r="Z107" s="3"/>
      <c r="AA107" s="3"/>
      <c r="AB107" s="3" t="s">
        <v>678</v>
      </c>
      <c r="AC107" s="3"/>
      <c r="AD107" s="3" t="s">
        <v>2894</v>
      </c>
      <c r="AE107" s="3" t="s">
        <v>2895</v>
      </c>
      <c r="AF107" s="3"/>
      <c r="AG107" s="3" t="s">
        <v>2896</v>
      </c>
      <c r="AH107" s="3" t="s">
        <v>678</v>
      </c>
      <c r="AI107" s="3"/>
      <c r="AJ107" s="3" t="s">
        <v>1967</v>
      </c>
    </row>
    <row r="108" ht="12.75" customHeight="1">
      <c r="A108" s="3" t="s">
        <v>681</v>
      </c>
      <c r="B108" s="3" t="s">
        <v>682</v>
      </c>
      <c r="C108" s="3" t="s">
        <v>2897</v>
      </c>
      <c r="D108" s="3"/>
      <c r="E108" s="3" t="s">
        <v>1953</v>
      </c>
      <c r="F108" s="3"/>
      <c r="G108" s="3" t="s">
        <v>680</v>
      </c>
      <c r="H108" s="3"/>
      <c r="I108" s="3" t="s">
        <v>2824</v>
      </c>
      <c r="J108" s="3" t="s">
        <v>683</v>
      </c>
      <c r="K108" s="3" t="s">
        <v>17</v>
      </c>
      <c r="L108" s="3" t="s">
        <v>2898</v>
      </c>
      <c r="M108" s="3" t="s">
        <v>2515</v>
      </c>
      <c r="N108" s="3"/>
      <c r="O108" s="3" t="s">
        <v>1974</v>
      </c>
      <c r="P108" s="3" t="s">
        <v>1959</v>
      </c>
      <c r="Q108" s="3" t="s">
        <v>1959</v>
      </c>
      <c r="R108" s="3"/>
      <c r="S108" s="3"/>
      <c r="T108" s="3" t="s">
        <v>2318</v>
      </c>
      <c r="U108" s="3" t="s">
        <v>368</v>
      </c>
      <c r="V108" s="3" t="s">
        <v>2899</v>
      </c>
      <c r="W108" s="3" t="s">
        <v>368</v>
      </c>
      <c r="X108" s="3" t="s">
        <v>2320</v>
      </c>
      <c r="Y108" s="3" t="s">
        <v>685</v>
      </c>
      <c r="Z108" s="3"/>
      <c r="AA108" s="3"/>
      <c r="AB108" s="3" t="s">
        <v>684</v>
      </c>
      <c r="AC108" s="3"/>
      <c r="AD108" s="3" t="s">
        <v>2900</v>
      </c>
      <c r="AE108" s="3" t="s">
        <v>2901</v>
      </c>
      <c r="AF108" s="3"/>
      <c r="AG108" s="3" t="s">
        <v>2902</v>
      </c>
      <c r="AH108" s="3" t="s">
        <v>684</v>
      </c>
      <c r="AI108" s="3"/>
      <c r="AJ108" s="3" t="s">
        <v>1967</v>
      </c>
    </row>
    <row r="109" ht="12.75" customHeight="1">
      <c r="A109" s="3" t="s">
        <v>687</v>
      </c>
      <c r="B109" s="3" t="s">
        <v>688</v>
      </c>
      <c r="C109" s="3" t="s">
        <v>2903</v>
      </c>
      <c r="D109" s="3"/>
      <c r="E109" s="3" t="s">
        <v>1953</v>
      </c>
      <c r="F109" s="3" t="s">
        <v>2904</v>
      </c>
      <c r="G109" s="3" t="s">
        <v>686</v>
      </c>
      <c r="H109" s="3"/>
      <c r="I109" s="3" t="s">
        <v>2824</v>
      </c>
      <c r="J109" s="3" t="s">
        <v>689</v>
      </c>
      <c r="K109" s="3" t="s">
        <v>17</v>
      </c>
      <c r="L109" s="3" t="s">
        <v>2905</v>
      </c>
      <c r="M109" s="3" t="s">
        <v>2515</v>
      </c>
      <c r="N109" s="3" t="s">
        <v>2846</v>
      </c>
      <c r="O109" s="3" t="s">
        <v>2101</v>
      </c>
      <c r="P109" s="3" t="s">
        <v>1959</v>
      </c>
      <c r="Q109" s="3" t="s">
        <v>1959</v>
      </c>
      <c r="R109" s="3"/>
      <c r="S109" s="3"/>
      <c r="T109" s="3" t="s">
        <v>2318</v>
      </c>
      <c r="U109" s="3" t="s">
        <v>368</v>
      </c>
      <c r="V109" s="3" t="s">
        <v>2847</v>
      </c>
      <c r="W109" s="3" t="s">
        <v>368</v>
      </c>
      <c r="X109" s="3" t="s">
        <v>2848</v>
      </c>
      <c r="Y109" s="3" t="s">
        <v>691</v>
      </c>
      <c r="Z109" s="3"/>
      <c r="AA109" s="3"/>
      <c r="AB109" s="3" t="s">
        <v>690</v>
      </c>
      <c r="AC109" s="3"/>
      <c r="AD109" s="3" t="s">
        <v>2906</v>
      </c>
      <c r="AE109" s="3" t="s">
        <v>2907</v>
      </c>
      <c r="AF109" s="3"/>
      <c r="AG109" s="3" t="s">
        <v>2908</v>
      </c>
      <c r="AH109" s="3" t="s">
        <v>690</v>
      </c>
      <c r="AI109" s="3"/>
      <c r="AJ109" s="3" t="s">
        <v>1967</v>
      </c>
    </row>
    <row r="110" ht="12.75" customHeight="1">
      <c r="A110" s="3" t="s">
        <v>693</v>
      </c>
      <c r="B110" s="3" t="s">
        <v>694</v>
      </c>
      <c r="C110" s="3" t="s">
        <v>2909</v>
      </c>
      <c r="D110" s="3"/>
      <c r="E110" s="3" t="s">
        <v>1953</v>
      </c>
      <c r="F110" s="3" t="s">
        <v>2910</v>
      </c>
      <c r="G110" s="3" t="s">
        <v>692</v>
      </c>
      <c r="H110" s="3"/>
      <c r="I110" s="3" t="s">
        <v>2911</v>
      </c>
      <c r="J110" s="3" t="s">
        <v>695</v>
      </c>
      <c r="K110" s="3" t="s">
        <v>17</v>
      </c>
      <c r="L110" s="3"/>
      <c r="M110" s="3" t="s">
        <v>2515</v>
      </c>
      <c r="N110" s="3"/>
      <c r="O110" s="3" t="s">
        <v>2146</v>
      </c>
      <c r="P110" s="3" t="s">
        <v>1959</v>
      </c>
      <c r="Q110" s="3" t="s">
        <v>1959</v>
      </c>
      <c r="R110" s="3"/>
      <c r="S110" s="3" t="s">
        <v>2912</v>
      </c>
      <c r="T110" s="3" t="s">
        <v>2913</v>
      </c>
      <c r="U110" s="3" t="s">
        <v>368</v>
      </c>
      <c r="V110" s="3" t="s">
        <v>2914</v>
      </c>
      <c r="W110" s="3" t="s">
        <v>368</v>
      </c>
      <c r="X110" s="3" t="s">
        <v>2320</v>
      </c>
      <c r="Y110" s="3" t="s">
        <v>697</v>
      </c>
      <c r="Z110" s="3"/>
      <c r="AA110" s="3"/>
      <c r="AB110" s="3" t="s">
        <v>696</v>
      </c>
      <c r="AC110" s="3"/>
      <c r="AD110" s="3"/>
      <c r="AE110" s="3" t="s">
        <v>2915</v>
      </c>
      <c r="AF110" s="3"/>
      <c r="AG110" s="3" t="s">
        <v>2916</v>
      </c>
      <c r="AH110" s="3" t="s">
        <v>696</v>
      </c>
      <c r="AI110" s="3"/>
      <c r="AJ110" s="3" t="s">
        <v>1967</v>
      </c>
    </row>
    <row r="111" ht="12.75" customHeight="1">
      <c r="A111" s="3" t="s">
        <v>699</v>
      </c>
      <c r="B111" s="3" t="s">
        <v>700</v>
      </c>
      <c r="C111" s="3" t="s">
        <v>2917</v>
      </c>
      <c r="D111" s="3"/>
      <c r="E111" s="3" t="s">
        <v>1953</v>
      </c>
      <c r="F111" s="3"/>
      <c r="G111" s="3" t="s">
        <v>698</v>
      </c>
      <c r="H111" s="3"/>
      <c r="I111" s="3" t="s">
        <v>2918</v>
      </c>
      <c r="J111" s="3" t="s">
        <v>701</v>
      </c>
      <c r="K111" s="3" t="s">
        <v>17</v>
      </c>
      <c r="L111" s="3" t="s">
        <v>2919</v>
      </c>
      <c r="M111" s="3" t="s">
        <v>2515</v>
      </c>
      <c r="N111" s="3"/>
      <c r="O111" s="3" t="s">
        <v>2146</v>
      </c>
      <c r="P111" s="3" t="s">
        <v>1959</v>
      </c>
      <c r="Q111" s="3" t="s">
        <v>1959</v>
      </c>
      <c r="R111" s="3"/>
      <c r="S111" s="3" t="s">
        <v>2920</v>
      </c>
      <c r="T111" s="3" t="s">
        <v>2921</v>
      </c>
      <c r="U111" s="3" t="s">
        <v>368</v>
      </c>
      <c r="V111" s="3" t="s">
        <v>2922</v>
      </c>
      <c r="W111" s="3" t="s">
        <v>368</v>
      </c>
      <c r="X111" s="3" t="s">
        <v>2116</v>
      </c>
      <c r="Y111" s="3" t="s">
        <v>703</v>
      </c>
      <c r="Z111" s="3"/>
      <c r="AA111" s="3"/>
      <c r="AB111" s="3" t="s">
        <v>702</v>
      </c>
      <c r="AC111" s="3"/>
      <c r="AD111" s="3" t="s">
        <v>2923</v>
      </c>
      <c r="AE111" s="3" t="s">
        <v>2924</v>
      </c>
      <c r="AF111" s="3"/>
      <c r="AG111" s="3" t="s">
        <v>2925</v>
      </c>
      <c r="AH111" s="3" t="s">
        <v>702</v>
      </c>
      <c r="AI111" s="3"/>
      <c r="AJ111" s="3" t="s">
        <v>1967</v>
      </c>
    </row>
    <row r="112" ht="12.75" customHeight="1">
      <c r="A112" s="3" t="s">
        <v>705</v>
      </c>
      <c r="B112" s="3" t="s">
        <v>706</v>
      </c>
      <c r="C112" s="3" t="s">
        <v>2926</v>
      </c>
      <c r="D112" s="3"/>
      <c r="E112" s="3" t="s">
        <v>1953</v>
      </c>
      <c r="F112" s="3" t="s">
        <v>2927</v>
      </c>
      <c r="G112" s="3" t="s">
        <v>704</v>
      </c>
      <c r="H112" s="3"/>
      <c r="I112" s="3" t="s">
        <v>2824</v>
      </c>
      <c r="J112" s="3" t="s">
        <v>707</v>
      </c>
      <c r="K112" s="3" t="s">
        <v>17</v>
      </c>
      <c r="L112" s="3" t="s">
        <v>2928</v>
      </c>
      <c r="M112" s="3" t="s">
        <v>2515</v>
      </c>
      <c r="N112" s="3" t="s">
        <v>2846</v>
      </c>
      <c r="O112" s="3" t="s">
        <v>2013</v>
      </c>
      <c r="P112" s="3" t="s">
        <v>1959</v>
      </c>
      <c r="Q112" s="3" t="s">
        <v>1959</v>
      </c>
      <c r="R112" s="3"/>
      <c r="S112" s="3"/>
      <c r="T112" s="3" t="s">
        <v>2318</v>
      </c>
      <c r="U112" s="3" t="s">
        <v>368</v>
      </c>
      <c r="V112" s="3" t="s">
        <v>2847</v>
      </c>
      <c r="W112" s="3" t="s">
        <v>368</v>
      </c>
      <c r="X112" s="3" t="s">
        <v>2848</v>
      </c>
      <c r="Y112" s="3" t="s">
        <v>709</v>
      </c>
      <c r="Z112" s="3"/>
      <c r="AA112" s="3"/>
      <c r="AB112" s="3" t="s">
        <v>708</v>
      </c>
      <c r="AC112" s="3"/>
      <c r="AD112" s="3" t="s">
        <v>2929</v>
      </c>
      <c r="AE112" s="3" t="s">
        <v>2930</v>
      </c>
      <c r="AF112" s="3"/>
      <c r="AG112" s="3" t="s">
        <v>2931</v>
      </c>
      <c r="AH112" s="3" t="s">
        <v>708</v>
      </c>
      <c r="AI112" s="3"/>
      <c r="AJ112" s="3" t="s">
        <v>1967</v>
      </c>
    </row>
    <row r="113" ht="12.75" customHeight="1">
      <c r="A113" s="3" t="s">
        <v>711</v>
      </c>
      <c r="B113" s="3" t="s">
        <v>712</v>
      </c>
      <c r="C113" s="3" t="s">
        <v>2932</v>
      </c>
      <c r="D113" s="3"/>
      <c r="E113" s="3" t="s">
        <v>1953</v>
      </c>
      <c r="F113" s="3" t="s">
        <v>2933</v>
      </c>
      <c r="G113" s="3" t="s">
        <v>710</v>
      </c>
      <c r="H113" s="3"/>
      <c r="I113" s="3" t="s">
        <v>2824</v>
      </c>
      <c r="J113" s="3" t="s">
        <v>713</v>
      </c>
      <c r="K113" s="3" t="s">
        <v>17</v>
      </c>
      <c r="L113" s="3" t="s">
        <v>2928</v>
      </c>
      <c r="M113" s="3" t="s">
        <v>2515</v>
      </c>
      <c r="N113" s="3"/>
      <c r="O113" s="3" t="s">
        <v>2013</v>
      </c>
      <c r="P113" s="3" t="s">
        <v>1959</v>
      </c>
      <c r="Q113" s="3" t="s">
        <v>1959</v>
      </c>
      <c r="R113" s="3"/>
      <c r="S113" s="3"/>
      <c r="T113" s="3" t="s">
        <v>2318</v>
      </c>
      <c r="U113" s="3" t="s">
        <v>368</v>
      </c>
      <c r="V113" s="3" t="s">
        <v>2934</v>
      </c>
      <c r="W113" s="3" t="s">
        <v>368</v>
      </c>
      <c r="X113" s="3" t="s">
        <v>2116</v>
      </c>
      <c r="Y113" s="3" t="s">
        <v>715</v>
      </c>
      <c r="Z113" s="3"/>
      <c r="AA113" s="3"/>
      <c r="AB113" s="3" t="s">
        <v>714</v>
      </c>
      <c r="AC113" s="3"/>
      <c r="AD113" s="3" t="s">
        <v>2935</v>
      </c>
      <c r="AE113" s="3" t="s">
        <v>2936</v>
      </c>
      <c r="AF113" s="3"/>
      <c r="AG113" s="3" t="s">
        <v>2937</v>
      </c>
      <c r="AH113" s="3" t="s">
        <v>714</v>
      </c>
      <c r="AI113" s="3"/>
      <c r="AJ113" s="3" t="s">
        <v>1967</v>
      </c>
    </row>
    <row r="114" ht="12.75" customHeight="1">
      <c r="A114" s="3" t="s">
        <v>717</v>
      </c>
      <c r="B114" s="3" t="s">
        <v>718</v>
      </c>
      <c r="C114" s="3" t="s">
        <v>2938</v>
      </c>
      <c r="D114" s="3"/>
      <c r="E114" s="3" t="s">
        <v>1953</v>
      </c>
      <c r="F114" s="3" t="s">
        <v>2939</v>
      </c>
      <c r="G114" s="3" t="s">
        <v>716</v>
      </c>
      <c r="H114" s="3"/>
      <c r="I114" s="3" t="s">
        <v>2940</v>
      </c>
      <c r="J114" s="3" t="s">
        <v>719</v>
      </c>
      <c r="K114" s="3" t="s">
        <v>17</v>
      </c>
      <c r="L114" s="3" t="s">
        <v>2941</v>
      </c>
      <c r="M114" s="3" t="s">
        <v>2942</v>
      </c>
      <c r="N114" s="3" t="s">
        <v>2943</v>
      </c>
      <c r="O114" s="3" t="s">
        <v>2146</v>
      </c>
      <c r="P114" s="3" t="s">
        <v>1959</v>
      </c>
      <c r="Q114" s="3" t="s">
        <v>1959</v>
      </c>
      <c r="R114" s="3"/>
      <c r="S114" s="3" t="s">
        <v>2944</v>
      </c>
      <c r="T114" s="3" t="s">
        <v>1990</v>
      </c>
      <c r="U114" s="3" t="s">
        <v>2945</v>
      </c>
      <c r="V114" s="3" t="s">
        <v>2946</v>
      </c>
      <c r="W114" s="3" t="s">
        <v>368</v>
      </c>
      <c r="X114" s="3" t="s">
        <v>2170</v>
      </c>
      <c r="Y114" s="3" t="s">
        <v>721</v>
      </c>
      <c r="Z114" s="3"/>
      <c r="AA114" s="3"/>
      <c r="AB114" s="3" t="s">
        <v>720</v>
      </c>
      <c r="AC114" s="3"/>
      <c r="AD114" s="3" t="s">
        <v>2947</v>
      </c>
      <c r="AE114" s="3" t="s">
        <v>2876</v>
      </c>
      <c r="AF114" s="3"/>
      <c r="AG114" s="3" t="s">
        <v>2948</v>
      </c>
      <c r="AH114" s="3" t="s">
        <v>720</v>
      </c>
      <c r="AI114" s="3"/>
      <c r="AJ114" s="3" t="s">
        <v>1967</v>
      </c>
    </row>
    <row r="115" ht="12.75" customHeight="1">
      <c r="A115" s="3" t="s">
        <v>723</v>
      </c>
      <c r="B115" s="3" t="s">
        <v>724</v>
      </c>
      <c r="C115" s="3" t="s">
        <v>2949</v>
      </c>
      <c r="D115" s="3"/>
      <c r="E115" s="3" t="s">
        <v>1953</v>
      </c>
      <c r="F115" s="3" t="s">
        <v>2950</v>
      </c>
      <c r="G115" s="3" t="s">
        <v>722</v>
      </c>
      <c r="H115" s="3"/>
      <c r="I115" s="3" t="s">
        <v>2951</v>
      </c>
      <c r="J115" s="3" t="s">
        <v>725</v>
      </c>
      <c r="K115" s="3" t="s">
        <v>17</v>
      </c>
      <c r="L115" s="3"/>
      <c r="M115" s="3" t="s">
        <v>2942</v>
      </c>
      <c r="N115" s="3" t="s">
        <v>2952</v>
      </c>
      <c r="O115" s="3" t="s">
        <v>2146</v>
      </c>
      <c r="P115" s="3" t="s">
        <v>1959</v>
      </c>
      <c r="Q115" s="3" t="s">
        <v>1959</v>
      </c>
      <c r="R115" s="3"/>
      <c r="S115" s="3" t="s">
        <v>2953</v>
      </c>
      <c r="T115" s="3" t="s">
        <v>2015</v>
      </c>
      <c r="U115" s="3" t="s">
        <v>2945</v>
      </c>
      <c r="V115" s="3" t="s">
        <v>2954</v>
      </c>
      <c r="W115" s="3" t="s">
        <v>368</v>
      </c>
      <c r="X115" s="3" t="s">
        <v>2391</v>
      </c>
      <c r="Y115" s="3" t="s">
        <v>727</v>
      </c>
      <c r="Z115" s="3"/>
      <c r="AA115" s="3"/>
      <c r="AB115" s="3" t="s">
        <v>726</v>
      </c>
      <c r="AC115" s="3"/>
      <c r="AD115" s="3" t="s">
        <v>2955</v>
      </c>
      <c r="AE115" s="3" t="s">
        <v>2956</v>
      </c>
      <c r="AF115" s="3"/>
      <c r="AG115" s="3" t="s">
        <v>2957</v>
      </c>
      <c r="AH115" s="3" t="s">
        <v>726</v>
      </c>
      <c r="AI115" s="3"/>
      <c r="AJ115" s="3" t="s">
        <v>1967</v>
      </c>
    </row>
    <row r="116" ht="12.75" customHeight="1">
      <c r="A116" s="3" t="s">
        <v>729</v>
      </c>
      <c r="B116" s="3" t="s">
        <v>730</v>
      </c>
      <c r="C116" s="3" t="s">
        <v>2958</v>
      </c>
      <c r="D116" s="3"/>
      <c r="E116" s="3" t="s">
        <v>1953</v>
      </c>
      <c r="F116" s="3" t="s">
        <v>2959</v>
      </c>
      <c r="G116" s="3" t="s">
        <v>728</v>
      </c>
      <c r="H116" s="3" t="s">
        <v>2403</v>
      </c>
      <c r="I116" s="3" t="s">
        <v>2824</v>
      </c>
      <c r="J116" s="3" t="s">
        <v>731</v>
      </c>
      <c r="K116" s="3" t="s">
        <v>17</v>
      </c>
      <c r="L116" s="3" t="s">
        <v>2960</v>
      </c>
      <c r="M116" s="3" t="s">
        <v>2515</v>
      </c>
      <c r="N116" s="3" t="s">
        <v>2846</v>
      </c>
      <c r="O116" s="3" t="s">
        <v>2112</v>
      </c>
      <c r="P116" s="3" t="s">
        <v>1959</v>
      </c>
      <c r="Q116" s="3" t="s">
        <v>1959</v>
      </c>
      <c r="R116" s="3"/>
      <c r="S116" s="3"/>
      <c r="T116" s="3" t="s">
        <v>2318</v>
      </c>
      <c r="U116" s="3" t="s">
        <v>368</v>
      </c>
      <c r="V116" s="3" t="s">
        <v>2847</v>
      </c>
      <c r="W116" s="3" t="s">
        <v>368</v>
      </c>
      <c r="X116" s="3" t="s">
        <v>2848</v>
      </c>
      <c r="Y116" s="3" t="s">
        <v>733</v>
      </c>
      <c r="Z116" s="3"/>
      <c r="AA116" s="3"/>
      <c r="AB116" s="3" t="s">
        <v>732</v>
      </c>
      <c r="AC116" s="3"/>
      <c r="AD116" s="3" t="s">
        <v>2961</v>
      </c>
      <c r="AE116" s="3" t="s">
        <v>2962</v>
      </c>
      <c r="AF116" s="3"/>
      <c r="AG116" s="3" t="s">
        <v>2963</v>
      </c>
      <c r="AH116" s="3" t="s">
        <v>732</v>
      </c>
      <c r="AI116" s="3"/>
      <c r="AJ116" s="3" t="s">
        <v>1967</v>
      </c>
    </row>
    <row r="117" ht="12.75" customHeight="1">
      <c r="A117" s="3" t="s">
        <v>735</v>
      </c>
      <c r="B117" s="3" t="s">
        <v>736</v>
      </c>
      <c r="C117" s="3" t="s">
        <v>2964</v>
      </c>
      <c r="D117" s="3"/>
      <c r="E117" s="3" t="s">
        <v>1953</v>
      </c>
      <c r="F117" s="3" t="s">
        <v>2965</v>
      </c>
      <c r="G117" s="3" t="s">
        <v>734</v>
      </c>
      <c r="H117" s="3"/>
      <c r="I117" s="3" t="s">
        <v>2966</v>
      </c>
      <c r="J117" s="3" t="s">
        <v>737</v>
      </c>
      <c r="K117" s="3" t="s">
        <v>17</v>
      </c>
      <c r="L117" s="3"/>
      <c r="M117" s="3" t="s">
        <v>2942</v>
      </c>
      <c r="N117" s="3" t="s">
        <v>2224</v>
      </c>
      <c r="O117" s="3" t="s">
        <v>2146</v>
      </c>
      <c r="P117" s="3" t="s">
        <v>1959</v>
      </c>
      <c r="Q117" s="3" t="s">
        <v>1959</v>
      </c>
      <c r="R117" s="3"/>
      <c r="S117" s="3" t="s">
        <v>2967</v>
      </c>
      <c r="T117" s="3" t="s">
        <v>2015</v>
      </c>
      <c r="U117" s="3" t="s">
        <v>2945</v>
      </c>
      <c r="V117" s="3" t="s">
        <v>2226</v>
      </c>
      <c r="W117" s="3" t="s">
        <v>368</v>
      </c>
      <c r="X117" s="3" t="s">
        <v>2546</v>
      </c>
      <c r="Y117" s="3" t="s">
        <v>739</v>
      </c>
      <c r="Z117" s="3"/>
      <c r="AA117" s="3"/>
      <c r="AB117" s="3" t="s">
        <v>738</v>
      </c>
      <c r="AC117" s="3"/>
      <c r="AD117" s="3" t="s">
        <v>2968</v>
      </c>
      <c r="AE117" s="3" t="s">
        <v>2969</v>
      </c>
      <c r="AF117" s="3"/>
      <c r="AG117" s="3" t="s">
        <v>2970</v>
      </c>
      <c r="AH117" s="3" t="s">
        <v>738</v>
      </c>
      <c r="AI117" s="3"/>
      <c r="AJ117" s="3" t="s">
        <v>1967</v>
      </c>
    </row>
    <row r="118" ht="12.75" customHeight="1">
      <c r="A118" s="3" t="s">
        <v>741</v>
      </c>
      <c r="B118" s="3" t="s">
        <v>742</v>
      </c>
      <c r="C118" s="3" t="s">
        <v>2971</v>
      </c>
      <c r="D118" s="3"/>
      <c r="E118" s="3" t="s">
        <v>1953</v>
      </c>
      <c r="F118" s="3" t="s">
        <v>2972</v>
      </c>
      <c r="G118" s="3" t="s">
        <v>740</v>
      </c>
      <c r="H118" s="3"/>
      <c r="I118" s="3" t="s">
        <v>2973</v>
      </c>
      <c r="J118" s="3" t="s">
        <v>743</v>
      </c>
      <c r="K118" s="3" t="s">
        <v>17</v>
      </c>
      <c r="L118" s="3"/>
      <c r="M118" s="3" t="s">
        <v>2942</v>
      </c>
      <c r="N118" s="3" t="s">
        <v>2061</v>
      </c>
      <c r="O118" s="3" t="s">
        <v>2146</v>
      </c>
      <c r="P118" s="3" t="s">
        <v>1959</v>
      </c>
      <c r="Q118" s="3" t="s">
        <v>1959</v>
      </c>
      <c r="R118" s="3"/>
      <c r="S118" s="3" t="s">
        <v>2974</v>
      </c>
      <c r="T118" s="3" t="s">
        <v>2063</v>
      </c>
      <c r="U118" s="3" t="s">
        <v>2945</v>
      </c>
      <c r="V118" s="3" t="s">
        <v>2065</v>
      </c>
      <c r="W118" s="3" t="s">
        <v>368</v>
      </c>
      <c r="X118" s="3" t="s">
        <v>2793</v>
      </c>
      <c r="Y118" s="3" t="s">
        <v>745</v>
      </c>
      <c r="Z118" s="3"/>
      <c r="AA118" s="3"/>
      <c r="AB118" s="3" t="s">
        <v>744</v>
      </c>
      <c r="AC118" s="3"/>
      <c r="AD118" s="3"/>
      <c r="AE118" s="3" t="s">
        <v>2975</v>
      </c>
      <c r="AF118" s="3"/>
      <c r="AG118" s="3" t="s">
        <v>2976</v>
      </c>
      <c r="AH118" s="3" t="s">
        <v>744</v>
      </c>
      <c r="AI118" s="3"/>
      <c r="AJ118" s="3" t="s">
        <v>1967</v>
      </c>
    </row>
    <row r="119" ht="12.75" customHeight="1">
      <c r="A119" s="3" t="s">
        <v>747</v>
      </c>
      <c r="B119" s="3" t="s">
        <v>748</v>
      </c>
      <c r="C119" s="3" t="s">
        <v>2977</v>
      </c>
      <c r="D119" s="3"/>
      <c r="E119" s="3" t="s">
        <v>1953</v>
      </c>
      <c r="F119" s="3" t="s">
        <v>2978</v>
      </c>
      <c r="G119" s="3" t="s">
        <v>746</v>
      </c>
      <c r="H119" s="3"/>
      <c r="I119" s="3" t="s">
        <v>2979</v>
      </c>
      <c r="J119" s="3" t="s">
        <v>749</v>
      </c>
      <c r="K119" s="3" t="s">
        <v>17</v>
      </c>
      <c r="L119" s="3"/>
      <c r="M119" s="3" t="s">
        <v>2942</v>
      </c>
      <c r="N119" s="3" t="s">
        <v>2980</v>
      </c>
      <c r="O119" s="3" t="s">
        <v>2146</v>
      </c>
      <c r="P119" s="3" t="s">
        <v>1959</v>
      </c>
      <c r="Q119" s="3" t="s">
        <v>1959</v>
      </c>
      <c r="R119" s="3"/>
      <c r="S119" s="3" t="s">
        <v>2981</v>
      </c>
      <c r="T119" s="3" t="s">
        <v>2982</v>
      </c>
      <c r="U119" s="3" t="s">
        <v>2945</v>
      </c>
      <c r="V119" s="3" t="s">
        <v>2983</v>
      </c>
      <c r="W119" s="3" t="s">
        <v>368</v>
      </c>
      <c r="X119" s="3" t="s">
        <v>2984</v>
      </c>
      <c r="Y119" s="3" t="s">
        <v>751</v>
      </c>
      <c r="Z119" s="3"/>
      <c r="AA119" s="3"/>
      <c r="AB119" s="3" t="s">
        <v>750</v>
      </c>
      <c r="AC119" s="3"/>
      <c r="AD119" s="3"/>
      <c r="AE119" s="3" t="s">
        <v>2985</v>
      </c>
      <c r="AF119" s="3"/>
      <c r="AG119" s="3" t="s">
        <v>2986</v>
      </c>
      <c r="AH119" s="3" t="s">
        <v>750</v>
      </c>
      <c r="AI119" s="3"/>
      <c r="AJ119" s="3" t="s">
        <v>1967</v>
      </c>
    </row>
    <row r="120" ht="12.75" customHeight="1">
      <c r="A120" s="3" t="s">
        <v>753</v>
      </c>
      <c r="B120" s="3" t="s">
        <v>754</v>
      </c>
      <c r="C120" s="3" t="s">
        <v>2987</v>
      </c>
      <c r="D120" s="3"/>
      <c r="E120" s="3" t="s">
        <v>1953</v>
      </c>
      <c r="F120" s="3" t="s">
        <v>2988</v>
      </c>
      <c r="G120" s="3" t="s">
        <v>752</v>
      </c>
      <c r="H120" s="3"/>
      <c r="I120" s="3" t="s">
        <v>2789</v>
      </c>
      <c r="J120" s="3" t="s">
        <v>756</v>
      </c>
      <c r="K120" s="3" t="s">
        <v>17</v>
      </c>
      <c r="L120" s="3"/>
      <c r="M120" s="3" t="s">
        <v>2989</v>
      </c>
      <c r="N120" s="3" t="s">
        <v>2308</v>
      </c>
      <c r="O120" s="3" t="s">
        <v>1974</v>
      </c>
      <c r="P120" s="3" t="s">
        <v>1959</v>
      </c>
      <c r="Q120" s="3" t="s">
        <v>1959</v>
      </c>
      <c r="R120" s="3"/>
      <c r="S120" s="3" t="s">
        <v>2990</v>
      </c>
      <c r="T120" s="3" t="s">
        <v>2063</v>
      </c>
      <c r="U120" s="3" t="s">
        <v>2991</v>
      </c>
      <c r="V120" s="3" t="s">
        <v>2310</v>
      </c>
      <c r="W120" s="3" t="s">
        <v>755</v>
      </c>
      <c r="X120" s="3" t="s">
        <v>2664</v>
      </c>
      <c r="Y120" s="3" t="s">
        <v>758</v>
      </c>
      <c r="Z120" s="3"/>
      <c r="AA120" s="3"/>
      <c r="AB120" s="3" t="s">
        <v>757</v>
      </c>
      <c r="AC120" s="3"/>
      <c r="AD120" s="3"/>
      <c r="AE120" s="3" t="s">
        <v>2992</v>
      </c>
      <c r="AF120" s="3"/>
      <c r="AG120" s="3" t="s">
        <v>2993</v>
      </c>
      <c r="AH120" s="3" t="s">
        <v>757</v>
      </c>
      <c r="AI120" s="3"/>
      <c r="AJ120" s="3" t="s">
        <v>1967</v>
      </c>
    </row>
    <row r="121" ht="12.75" customHeight="1">
      <c r="A121" s="3" t="s">
        <v>760</v>
      </c>
      <c r="B121" s="3" t="s">
        <v>761</v>
      </c>
      <c r="C121" s="3" t="s">
        <v>2994</v>
      </c>
      <c r="D121" s="3"/>
      <c r="E121" s="3" t="s">
        <v>1953</v>
      </c>
      <c r="F121" s="3" t="s">
        <v>2995</v>
      </c>
      <c r="G121" s="3" t="s">
        <v>759</v>
      </c>
      <c r="H121" s="3"/>
      <c r="I121" s="3" t="s">
        <v>2223</v>
      </c>
      <c r="J121" s="3" t="s">
        <v>762</v>
      </c>
      <c r="K121" s="3" t="s">
        <v>17</v>
      </c>
      <c r="L121" s="3"/>
      <c r="M121" s="3" t="s">
        <v>2989</v>
      </c>
      <c r="N121" s="3" t="s">
        <v>2996</v>
      </c>
      <c r="O121" s="3" t="s">
        <v>2480</v>
      </c>
      <c r="P121" s="3" t="s">
        <v>1959</v>
      </c>
      <c r="Q121" s="3" t="s">
        <v>1959</v>
      </c>
      <c r="R121" s="3"/>
      <c r="S121" s="3" t="s">
        <v>2997</v>
      </c>
      <c r="T121" s="3" t="s">
        <v>2015</v>
      </c>
      <c r="U121" s="3" t="s">
        <v>2991</v>
      </c>
      <c r="V121" s="3" t="s">
        <v>2998</v>
      </c>
      <c r="W121" s="3" t="s">
        <v>755</v>
      </c>
      <c r="X121" s="3" t="s">
        <v>2631</v>
      </c>
      <c r="Y121" s="3" t="s">
        <v>764</v>
      </c>
      <c r="Z121" s="3"/>
      <c r="AA121" s="3"/>
      <c r="AB121" s="3" t="s">
        <v>763</v>
      </c>
      <c r="AC121" s="3"/>
      <c r="AD121" s="3" t="s">
        <v>2999</v>
      </c>
      <c r="AE121" s="3" t="s">
        <v>3000</v>
      </c>
      <c r="AF121" s="3"/>
      <c r="AG121" s="3" t="s">
        <v>3001</v>
      </c>
      <c r="AH121" s="3" t="s">
        <v>763</v>
      </c>
      <c r="AI121" s="3"/>
      <c r="AJ121" s="3" t="s">
        <v>1967</v>
      </c>
    </row>
    <row r="122" ht="12.75" customHeight="1">
      <c r="A122" s="3" t="s">
        <v>766</v>
      </c>
      <c r="B122" s="3" t="s">
        <v>767</v>
      </c>
      <c r="C122" s="3" t="s">
        <v>3002</v>
      </c>
      <c r="D122" s="3"/>
      <c r="E122" s="3" t="s">
        <v>1953</v>
      </c>
      <c r="F122" s="3"/>
      <c r="G122" s="3" t="s">
        <v>765</v>
      </c>
      <c r="H122" s="3"/>
      <c r="I122" s="3" t="s">
        <v>3003</v>
      </c>
      <c r="J122" s="3" t="s">
        <v>768</v>
      </c>
      <c r="K122" s="3" t="s">
        <v>17</v>
      </c>
      <c r="L122" s="3"/>
      <c r="M122" s="3" t="s">
        <v>2989</v>
      </c>
      <c r="N122" s="3" t="s">
        <v>2479</v>
      </c>
      <c r="O122" s="3" t="s">
        <v>2480</v>
      </c>
      <c r="P122" s="3" t="s">
        <v>1959</v>
      </c>
      <c r="Q122" s="3" t="s">
        <v>1959</v>
      </c>
      <c r="R122" s="3"/>
      <c r="S122" s="3" t="s">
        <v>3004</v>
      </c>
      <c r="T122" s="3" t="s">
        <v>2482</v>
      </c>
      <c r="U122" s="3" t="s">
        <v>2991</v>
      </c>
      <c r="V122" s="3" t="s">
        <v>2483</v>
      </c>
      <c r="W122" s="3" t="s">
        <v>755</v>
      </c>
      <c r="X122" s="3" t="s">
        <v>2054</v>
      </c>
      <c r="Y122" s="3" t="s">
        <v>770</v>
      </c>
      <c r="Z122" s="3" t="s">
        <v>3005</v>
      </c>
      <c r="AA122" s="3" t="s">
        <v>3005</v>
      </c>
      <c r="AB122" s="3" t="s">
        <v>769</v>
      </c>
      <c r="AC122" s="3" t="s">
        <v>3005</v>
      </c>
      <c r="AD122" s="3"/>
      <c r="AE122" s="3" t="s">
        <v>3006</v>
      </c>
      <c r="AF122" s="3" t="s">
        <v>3005</v>
      </c>
      <c r="AG122" s="3" t="s">
        <v>3007</v>
      </c>
      <c r="AH122" s="3" t="s">
        <v>769</v>
      </c>
      <c r="AI122" s="3"/>
      <c r="AJ122" s="3" t="s">
        <v>1967</v>
      </c>
    </row>
    <row r="123" ht="12.75" customHeight="1">
      <c r="A123" s="3" t="s">
        <v>772</v>
      </c>
      <c r="B123" s="3" t="s">
        <v>773</v>
      </c>
      <c r="C123" s="3" t="s">
        <v>3008</v>
      </c>
      <c r="D123" s="3"/>
      <c r="E123" s="3" t="s">
        <v>1953</v>
      </c>
      <c r="F123" s="3" t="s">
        <v>3009</v>
      </c>
      <c r="G123" s="3" t="s">
        <v>771</v>
      </c>
      <c r="H123" s="3"/>
      <c r="I123" s="3" t="s">
        <v>1997</v>
      </c>
      <c r="J123" s="3" t="s">
        <v>774</v>
      </c>
      <c r="K123" s="3" t="s">
        <v>17</v>
      </c>
      <c r="L123" s="3" t="s">
        <v>3010</v>
      </c>
      <c r="M123" s="3" t="s">
        <v>3011</v>
      </c>
      <c r="N123" s="3" t="s">
        <v>3012</v>
      </c>
      <c r="O123" s="3" t="s">
        <v>1974</v>
      </c>
      <c r="P123" s="3" t="s">
        <v>1959</v>
      </c>
      <c r="Q123" s="3" t="s">
        <v>1959</v>
      </c>
      <c r="R123" s="3"/>
      <c r="S123" s="3" t="s">
        <v>3013</v>
      </c>
      <c r="T123" s="3" t="s">
        <v>2002</v>
      </c>
      <c r="U123" s="3" t="s">
        <v>755</v>
      </c>
      <c r="V123" s="3" t="s">
        <v>3014</v>
      </c>
      <c r="W123" s="3" t="s">
        <v>755</v>
      </c>
      <c r="X123" s="3" t="s">
        <v>2546</v>
      </c>
      <c r="Y123" s="3" t="s">
        <v>776</v>
      </c>
      <c r="Z123" s="3"/>
      <c r="AA123" s="3"/>
      <c r="AB123" s="3" t="s">
        <v>775</v>
      </c>
      <c r="AC123" s="3"/>
      <c r="AD123" s="3"/>
      <c r="AE123" s="3" t="s">
        <v>3015</v>
      </c>
      <c r="AF123" s="3"/>
      <c r="AG123" s="3" t="s">
        <v>3016</v>
      </c>
      <c r="AH123" s="3" t="s">
        <v>775</v>
      </c>
      <c r="AI123" s="3"/>
      <c r="AJ123" s="3" t="s">
        <v>1967</v>
      </c>
    </row>
    <row r="124" ht="12.75" customHeight="1">
      <c r="A124" s="3" t="s">
        <v>778</v>
      </c>
      <c r="B124" s="3" t="s">
        <v>779</v>
      </c>
      <c r="C124" s="3" t="s">
        <v>3017</v>
      </c>
      <c r="D124" s="3"/>
      <c r="E124" s="3" t="s">
        <v>1953</v>
      </c>
      <c r="F124" s="3" t="s">
        <v>3018</v>
      </c>
      <c r="G124" s="3" t="s">
        <v>777</v>
      </c>
      <c r="H124" s="3"/>
      <c r="I124" s="3" t="s">
        <v>2047</v>
      </c>
      <c r="J124" s="3" t="s">
        <v>780</v>
      </c>
      <c r="K124" s="3" t="s">
        <v>17</v>
      </c>
      <c r="L124" s="3" t="s">
        <v>3019</v>
      </c>
      <c r="M124" s="3" t="s">
        <v>2989</v>
      </c>
      <c r="N124" s="3" t="s">
        <v>3020</v>
      </c>
      <c r="O124" s="3" t="s">
        <v>2146</v>
      </c>
      <c r="P124" s="3" t="s">
        <v>1959</v>
      </c>
      <c r="Q124" s="3" t="s">
        <v>1959</v>
      </c>
      <c r="R124" s="3"/>
      <c r="S124" s="3"/>
      <c r="T124" s="3" t="s">
        <v>2114</v>
      </c>
      <c r="U124" s="3" t="s">
        <v>2991</v>
      </c>
      <c r="V124" s="3" t="s">
        <v>3021</v>
      </c>
      <c r="W124" s="3" t="s">
        <v>755</v>
      </c>
      <c r="X124" s="3" t="s">
        <v>2530</v>
      </c>
      <c r="Y124" s="3" t="s">
        <v>782</v>
      </c>
      <c r="Z124" s="3"/>
      <c r="AA124" s="3"/>
      <c r="AB124" s="3" t="s">
        <v>781</v>
      </c>
      <c r="AC124" s="3"/>
      <c r="AD124" s="3" t="s">
        <v>3022</v>
      </c>
      <c r="AE124" s="3"/>
      <c r="AF124" s="3"/>
      <c r="AG124" s="3" t="s">
        <v>3023</v>
      </c>
      <c r="AH124" s="3" t="s">
        <v>781</v>
      </c>
      <c r="AI124" s="3"/>
      <c r="AJ124" s="3" t="s">
        <v>1967</v>
      </c>
    </row>
    <row r="125" ht="12.75" customHeight="1">
      <c r="A125" s="3" t="s">
        <v>784</v>
      </c>
      <c r="B125" s="3" t="s">
        <v>785</v>
      </c>
      <c r="C125" s="3" t="s">
        <v>3024</v>
      </c>
      <c r="D125" s="3"/>
      <c r="E125" s="3" t="s">
        <v>1953</v>
      </c>
      <c r="F125" s="3" t="s">
        <v>3025</v>
      </c>
      <c r="G125" s="3" t="s">
        <v>783</v>
      </c>
      <c r="H125" s="3"/>
      <c r="I125" s="3" t="s">
        <v>3026</v>
      </c>
      <c r="J125" s="3" t="s">
        <v>786</v>
      </c>
      <c r="K125" s="3" t="s">
        <v>17</v>
      </c>
      <c r="L125" s="3" t="s">
        <v>3027</v>
      </c>
      <c r="M125" s="3" t="s">
        <v>3028</v>
      </c>
      <c r="N125" s="3" t="s">
        <v>3029</v>
      </c>
      <c r="O125" s="3" t="s">
        <v>2101</v>
      </c>
      <c r="P125" s="3" t="s">
        <v>1959</v>
      </c>
      <c r="Q125" s="3" t="s">
        <v>1959</v>
      </c>
      <c r="R125" s="3"/>
      <c r="S125" s="3" t="s">
        <v>3030</v>
      </c>
      <c r="T125" s="3" t="s">
        <v>2039</v>
      </c>
      <c r="U125" s="3" t="s">
        <v>3031</v>
      </c>
      <c r="V125" s="3" t="s">
        <v>3032</v>
      </c>
      <c r="W125" s="3" t="s">
        <v>755</v>
      </c>
      <c r="X125" s="3" t="s">
        <v>3033</v>
      </c>
      <c r="Y125" s="3" t="s">
        <v>788</v>
      </c>
      <c r="Z125" s="3"/>
      <c r="AA125" s="3"/>
      <c r="AB125" s="3" t="s">
        <v>787</v>
      </c>
      <c r="AC125" s="3"/>
      <c r="AD125" s="3" t="s">
        <v>3034</v>
      </c>
      <c r="AE125" s="3" t="s">
        <v>3035</v>
      </c>
      <c r="AF125" s="3"/>
      <c r="AG125" s="3" t="s">
        <v>3036</v>
      </c>
      <c r="AH125" s="3" t="s">
        <v>787</v>
      </c>
      <c r="AI125" s="3"/>
      <c r="AJ125" s="3" t="s">
        <v>1967</v>
      </c>
    </row>
    <row r="126" ht="12.75" customHeight="1">
      <c r="A126" s="3" t="s">
        <v>790</v>
      </c>
      <c r="B126" s="3" t="s">
        <v>791</v>
      </c>
      <c r="C126" s="3" t="s">
        <v>3037</v>
      </c>
      <c r="D126" s="3"/>
      <c r="E126" s="3" t="s">
        <v>1953</v>
      </c>
      <c r="F126" s="3" t="s">
        <v>3038</v>
      </c>
      <c r="G126" s="3" t="s">
        <v>789</v>
      </c>
      <c r="H126" s="3"/>
      <c r="I126" s="3" t="s">
        <v>2745</v>
      </c>
      <c r="J126" s="3" t="s">
        <v>792</v>
      </c>
      <c r="K126" s="3" t="s">
        <v>17</v>
      </c>
      <c r="L126" s="3" t="s">
        <v>3039</v>
      </c>
      <c r="M126" s="3" t="s">
        <v>3028</v>
      </c>
      <c r="N126" s="3" t="s">
        <v>3029</v>
      </c>
      <c r="O126" s="3" t="s">
        <v>2101</v>
      </c>
      <c r="P126" s="3" t="s">
        <v>1959</v>
      </c>
      <c r="Q126" s="3" t="s">
        <v>1959</v>
      </c>
      <c r="R126" s="3"/>
      <c r="S126" s="3" t="s">
        <v>3040</v>
      </c>
      <c r="T126" s="3" t="s">
        <v>2039</v>
      </c>
      <c r="U126" s="3" t="s">
        <v>3031</v>
      </c>
      <c r="V126" s="3" t="s">
        <v>3032</v>
      </c>
      <c r="W126" s="3" t="s">
        <v>755</v>
      </c>
      <c r="X126" s="3" t="s">
        <v>3033</v>
      </c>
      <c r="Y126" s="3" t="s">
        <v>794</v>
      </c>
      <c r="Z126" s="3"/>
      <c r="AA126" s="3"/>
      <c r="AB126" s="3" t="s">
        <v>793</v>
      </c>
      <c r="AC126" s="3"/>
      <c r="AD126" s="3" t="s">
        <v>3041</v>
      </c>
      <c r="AE126" s="3" t="s">
        <v>3042</v>
      </c>
      <c r="AF126" s="3"/>
      <c r="AG126" s="3" t="s">
        <v>3043</v>
      </c>
      <c r="AH126" s="3" t="s">
        <v>793</v>
      </c>
      <c r="AI126" s="3"/>
      <c r="AJ126" s="3" t="s">
        <v>1967</v>
      </c>
    </row>
    <row r="127" ht="12.75" customHeight="1">
      <c r="A127" s="3" t="s">
        <v>796</v>
      </c>
      <c r="B127" s="3" t="s">
        <v>797</v>
      </c>
      <c r="C127" s="3" t="s">
        <v>3044</v>
      </c>
      <c r="D127" s="3"/>
      <c r="E127" s="3" t="s">
        <v>1953</v>
      </c>
      <c r="F127" s="3" t="s">
        <v>3045</v>
      </c>
      <c r="G127" s="3" t="s">
        <v>795</v>
      </c>
      <c r="H127" s="3"/>
      <c r="I127" s="3" t="s">
        <v>3026</v>
      </c>
      <c r="J127" s="3" t="s">
        <v>798</v>
      </c>
      <c r="K127" s="3" t="s">
        <v>17</v>
      </c>
      <c r="L127" s="3" t="s">
        <v>2659</v>
      </c>
      <c r="M127" s="3" t="s">
        <v>3028</v>
      </c>
      <c r="N127" s="3" t="s">
        <v>3029</v>
      </c>
      <c r="O127" s="3" t="s">
        <v>2101</v>
      </c>
      <c r="P127" s="3" t="s">
        <v>1959</v>
      </c>
      <c r="Q127" s="3" t="s">
        <v>1959</v>
      </c>
      <c r="R127" s="3"/>
      <c r="S127" s="3" t="s">
        <v>3046</v>
      </c>
      <c r="T127" s="3" t="s">
        <v>2039</v>
      </c>
      <c r="U127" s="3" t="s">
        <v>3031</v>
      </c>
      <c r="V127" s="3" t="s">
        <v>3032</v>
      </c>
      <c r="W127" s="3" t="s">
        <v>755</v>
      </c>
      <c r="X127" s="3" t="s">
        <v>3033</v>
      </c>
      <c r="Y127" s="3" t="s">
        <v>800</v>
      </c>
      <c r="Z127" s="3"/>
      <c r="AA127" s="3"/>
      <c r="AB127" s="3" t="s">
        <v>799</v>
      </c>
      <c r="AC127" s="3"/>
      <c r="AD127" s="3" t="s">
        <v>3047</v>
      </c>
      <c r="AE127" s="3" t="s">
        <v>3048</v>
      </c>
      <c r="AF127" s="3"/>
      <c r="AG127" s="3" t="s">
        <v>3049</v>
      </c>
      <c r="AH127" s="3" t="s">
        <v>799</v>
      </c>
      <c r="AI127" s="3"/>
      <c r="AJ127" s="3" t="s">
        <v>1967</v>
      </c>
    </row>
    <row r="128" ht="12.75" customHeight="1">
      <c r="A128" s="3" t="s">
        <v>802</v>
      </c>
      <c r="B128" s="3" t="s">
        <v>803</v>
      </c>
      <c r="C128" s="3" t="s">
        <v>3050</v>
      </c>
      <c r="D128" s="3"/>
      <c r="E128" s="3" t="s">
        <v>1953</v>
      </c>
      <c r="F128" s="3"/>
      <c r="G128" s="3" t="s">
        <v>801</v>
      </c>
      <c r="H128" s="3"/>
      <c r="I128" s="3" t="s">
        <v>3051</v>
      </c>
      <c r="J128" s="3" t="s">
        <v>804</v>
      </c>
      <c r="K128" s="3" t="s">
        <v>497</v>
      </c>
      <c r="L128" s="3" t="s">
        <v>3052</v>
      </c>
      <c r="M128" s="3" t="s">
        <v>3028</v>
      </c>
      <c r="N128" s="3"/>
      <c r="O128" s="3"/>
      <c r="P128" s="3" t="s">
        <v>1959</v>
      </c>
      <c r="Q128" s="3" t="s">
        <v>1959</v>
      </c>
      <c r="R128" s="3"/>
      <c r="S128" s="3"/>
      <c r="T128" s="3" t="s">
        <v>2813</v>
      </c>
      <c r="U128" s="3" t="s">
        <v>3031</v>
      </c>
      <c r="V128" s="3" t="s">
        <v>2814</v>
      </c>
      <c r="W128" s="3" t="s">
        <v>755</v>
      </c>
      <c r="X128" s="3"/>
      <c r="Y128" s="3" t="s">
        <v>806</v>
      </c>
      <c r="Z128" s="3"/>
      <c r="AA128" s="3"/>
      <c r="AB128" s="3" t="s">
        <v>805</v>
      </c>
      <c r="AC128" s="3"/>
      <c r="AD128" s="3" t="s">
        <v>3053</v>
      </c>
      <c r="AE128" s="3" t="s">
        <v>3054</v>
      </c>
      <c r="AF128" s="3"/>
      <c r="AG128" s="3" t="s">
        <v>3055</v>
      </c>
      <c r="AH128" s="3" t="s">
        <v>805</v>
      </c>
      <c r="AI128" s="3"/>
      <c r="AJ128" s="3" t="s">
        <v>1967</v>
      </c>
    </row>
    <row r="129" ht="12.75" customHeight="1">
      <c r="A129" s="3" t="s">
        <v>808</v>
      </c>
      <c r="B129" s="3" t="s">
        <v>809</v>
      </c>
      <c r="C129" s="3" t="s">
        <v>3056</v>
      </c>
      <c r="D129" s="3"/>
      <c r="E129" s="3" t="s">
        <v>1953</v>
      </c>
      <c r="F129" s="3"/>
      <c r="G129" s="3" t="s">
        <v>807</v>
      </c>
      <c r="H129" s="3"/>
      <c r="I129" s="3" t="s">
        <v>3057</v>
      </c>
      <c r="J129" s="3" t="s">
        <v>810</v>
      </c>
      <c r="K129" s="3" t="s">
        <v>17</v>
      </c>
      <c r="L129" s="3"/>
      <c r="M129" s="3" t="s">
        <v>3028</v>
      </c>
      <c r="N129" s="3" t="s">
        <v>3058</v>
      </c>
      <c r="O129" s="3" t="s">
        <v>2013</v>
      </c>
      <c r="P129" s="3" t="s">
        <v>1959</v>
      </c>
      <c r="Q129" s="3" t="s">
        <v>1959</v>
      </c>
      <c r="R129" s="3"/>
      <c r="S129" s="3" t="s">
        <v>3059</v>
      </c>
      <c r="T129" s="3" t="s">
        <v>3060</v>
      </c>
      <c r="U129" s="3" t="s">
        <v>3031</v>
      </c>
      <c r="V129" s="3" t="s">
        <v>3061</v>
      </c>
      <c r="W129" s="3" t="s">
        <v>755</v>
      </c>
      <c r="X129" s="3" t="s">
        <v>2320</v>
      </c>
      <c r="Y129" s="3" t="s">
        <v>812</v>
      </c>
      <c r="Z129" s="3"/>
      <c r="AA129" s="3"/>
      <c r="AB129" s="3" t="s">
        <v>811</v>
      </c>
      <c r="AC129" s="3"/>
      <c r="AD129" s="3"/>
      <c r="AE129" s="3" t="s">
        <v>3062</v>
      </c>
      <c r="AF129" s="3"/>
      <c r="AG129" s="3" t="s">
        <v>3063</v>
      </c>
      <c r="AH129" s="3" t="s">
        <v>811</v>
      </c>
      <c r="AI129" s="3"/>
      <c r="AJ129" s="3" t="s">
        <v>1967</v>
      </c>
    </row>
    <row r="130" ht="12.75" customHeight="1">
      <c r="A130" s="3" t="s">
        <v>814</v>
      </c>
      <c r="B130" s="3" t="s">
        <v>815</v>
      </c>
      <c r="C130" s="3" t="s">
        <v>3064</v>
      </c>
      <c r="D130" s="3"/>
      <c r="E130" s="3" t="s">
        <v>1953</v>
      </c>
      <c r="F130" s="3"/>
      <c r="G130" s="3" t="s">
        <v>813</v>
      </c>
      <c r="H130" s="3" t="s">
        <v>3065</v>
      </c>
      <c r="I130" s="3" t="s">
        <v>3051</v>
      </c>
      <c r="J130" s="3" t="s">
        <v>816</v>
      </c>
      <c r="K130" s="3" t="s">
        <v>17</v>
      </c>
      <c r="L130" s="3" t="s">
        <v>3066</v>
      </c>
      <c r="M130" s="3" t="s">
        <v>3067</v>
      </c>
      <c r="N130" s="3"/>
      <c r="O130" s="3"/>
      <c r="P130" s="3" t="s">
        <v>1959</v>
      </c>
      <c r="Q130" s="3" t="s">
        <v>1959</v>
      </c>
      <c r="R130" s="3"/>
      <c r="S130" s="3"/>
      <c r="T130" s="3" t="s">
        <v>2813</v>
      </c>
      <c r="U130" s="3" t="s">
        <v>3068</v>
      </c>
      <c r="V130" s="3" t="s">
        <v>2814</v>
      </c>
      <c r="W130" s="3" t="s">
        <v>755</v>
      </c>
      <c r="X130" s="3"/>
      <c r="Y130" s="3" t="s">
        <v>818</v>
      </c>
      <c r="Z130" s="3"/>
      <c r="AA130" s="3"/>
      <c r="AB130" s="3" t="s">
        <v>817</v>
      </c>
      <c r="AC130" s="3"/>
      <c r="AD130" s="3" t="s">
        <v>3069</v>
      </c>
      <c r="AE130" s="3" t="s">
        <v>3070</v>
      </c>
      <c r="AF130" s="3"/>
      <c r="AG130" s="3" t="s">
        <v>3071</v>
      </c>
      <c r="AH130" s="3" t="s">
        <v>817</v>
      </c>
      <c r="AI130" s="3"/>
      <c r="AJ130" s="3" t="s">
        <v>1967</v>
      </c>
    </row>
    <row r="131" ht="12.75" customHeight="1">
      <c r="A131" s="3" t="s">
        <v>820</v>
      </c>
      <c r="B131" s="3" t="s">
        <v>821</v>
      </c>
      <c r="C131" s="3" t="s">
        <v>3072</v>
      </c>
      <c r="D131" s="3"/>
      <c r="E131" s="3" t="s">
        <v>1953</v>
      </c>
      <c r="F131" s="3" t="s">
        <v>3073</v>
      </c>
      <c r="G131" s="3" t="s">
        <v>819</v>
      </c>
      <c r="H131" s="3" t="s">
        <v>3074</v>
      </c>
      <c r="I131" s="3" t="s">
        <v>3075</v>
      </c>
      <c r="J131" s="3" t="s">
        <v>822</v>
      </c>
      <c r="K131" s="3" t="s">
        <v>17</v>
      </c>
      <c r="L131" s="3"/>
      <c r="M131" s="3" t="s">
        <v>3067</v>
      </c>
      <c r="N131" s="3" t="s">
        <v>2768</v>
      </c>
      <c r="O131" s="3" t="s">
        <v>2317</v>
      </c>
      <c r="P131" s="3" t="s">
        <v>1959</v>
      </c>
      <c r="Q131" s="3" t="s">
        <v>1959</v>
      </c>
      <c r="R131" s="3"/>
      <c r="S131" s="3" t="s">
        <v>3076</v>
      </c>
      <c r="T131" s="3" t="s">
        <v>2770</v>
      </c>
      <c r="U131" s="3" t="s">
        <v>3068</v>
      </c>
      <c r="V131" s="3" t="s">
        <v>2771</v>
      </c>
      <c r="W131" s="3" t="s">
        <v>755</v>
      </c>
      <c r="X131" s="3" t="s">
        <v>2042</v>
      </c>
      <c r="Y131" s="3" t="s">
        <v>824</v>
      </c>
      <c r="Z131" s="3"/>
      <c r="AA131" s="3"/>
      <c r="AB131" s="3" t="s">
        <v>823</v>
      </c>
      <c r="AC131" s="3"/>
      <c r="AD131" s="3"/>
      <c r="AE131" s="3" t="s">
        <v>3077</v>
      </c>
      <c r="AF131" s="3"/>
      <c r="AG131" s="3" t="s">
        <v>3078</v>
      </c>
      <c r="AH131" s="3" t="s">
        <v>823</v>
      </c>
      <c r="AI131" s="3"/>
      <c r="AJ131" s="3" t="s">
        <v>1967</v>
      </c>
    </row>
    <row r="132" ht="12.75" customHeight="1">
      <c r="A132" s="3" t="s">
        <v>826</v>
      </c>
      <c r="B132" s="3" t="s">
        <v>827</v>
      </c>
      <c r="C132" s="3" t="s">
        <v>3079</v>
      </c>
      <c r="D132" s="3"/>
      <c r="E132" s="3" t="s">
        <v>1953</v>
      </c>
      <c r="F132" s="3" t="s">
        <v>3080</v>
      </c>
      <c r="G132" s="3" t="s">
        <v>825</v>
      </c>
      <c r="H132" s="3" t="s">
        <v>3081</v>
      </c>
      <c r="I132" s="3" t="s">
        <v>3082</v>
      </c>
      <c r="J132" s="3"/>
      <c r="K132" s="3" t="s">
        <v>17</v>
      </c>
      <c r="L132" s="3"/>
      <c r="M132" s="3" t="s">
        <v>3083</v>
      </c>
      <c r="N132" s="3" t="s">
        <v>2192</v>
      </c>
      <c r="O132" s="3" t="s">
        <v>1988</v>
      </c>
      <c r="P132" s="3" t="s">
        <v>1959</v>
      </c>
      <c r="Q132" s="3" t="s">
        <v>1959</v>
      </c>
      <c r="R132" s="3"/>
      <c r="S132" s="3" t="s">
        <v>3084</v>
      </c>
      <c r="T132" s="3" t="s">
        <v>2194</v>
      </c>
      <c r="U132" s="3" t="s">
        <v>3085</v>
      </c>
      <c r="V132" s="3" t="s">
        <v>2195</v>
      </c>
      <c r="W132" s="3" t="s">
        <v>755</v>
      </c>
      <c r="X132" s="3" t="s">
        <v>3086</v>
      </c>
      <c r="Y132" s="3" t="s">
        <v>829</v>
      </c>
      <c r="Z132" s="3"/>
      <c r="AA132" s="3"/>
      <c r="AB132" s="3" t="s">
        <v>828</v>
      </c>
      <c r="AC132" s="3"/>
      <c r="AD132" s="3"/>
      <c r="AE132" s="3" t="s">
        <v>3087</v>
      </c>
      <c r="AF132" s="3"/>
      <c r="AG132" s="3" t="s">
        <v>3088</v>
      </c>
      <c r="AH132" s="3" t="s">
        <v>828</v>
      </c>
      <c r="AI132" s="3"/>
      <c r="AJ132" s="3" t="s">
        <v>1967</v>
      </c>
    </row>
    <row r="133" ht="12.75" customHeight="1">
      <c r="A133" s="3" t="s">
        <v>831</v>
      </c>
      <c r="B133" s="3" t="s">
        <v>832</v>
      </c>
      <c r="C133" s="3" t="s">
        <v>3089</v>
      </c>
      <c r="D133" s="3"/>
      <c r="E133" s="3" t="s">
        <v>1953</v>
      </c>
      <c r="F133" s="3" t="s">
        <v>3090</v>
      </c>
      <c r="G133" s="3" t="s">
        <v>830</v>
      </c>
      <c r="H133" s="3"/>
      <c r="I133" s="3" t="s">
        <v>3091</v>
      </c>
      <c r="J133" s="3" t="s">
        <v>833</v>
      </c>
      <c r="K133" s="3" t="s">
        <v>17</v>
      </c>
      <c r="L133" s="3" t="s">
        <v>3092</v>
      </c>
      <c r="M133" s="3" t="s">
        <v>3093</v>
      </c>
      <c r="N133" s="3" t="s">
        <v>3094</v>
      </c>
      <c r="O133" s="3" t="s">
        <v>1974</v>
      </c>
      <c r="P133" s="3" t="s">
        <v>1959</v>
      </c>
      <c r="Q133" s="3" t="s">
        <v>1959</v>
      </c>
      <c r="R133" s="3"/>
      <c r="S133" s="3" t="s">
        <v>3095</v>
      </c>
      <c r="T133" s="3" t="s">
        <v>2063</v>
      </c>
      <c r="U133" s="3" t="s">
        <v>3096</v>
      </c>
      <c r="V133" s="3" t="s">
        <v>3097</v>
      </c>
      <c r="W133" s="3" t="s">
        <v>755</v>
      </c>
      <c r="X133" s="3" t="s">
        <v>2508</v>
      </c>
      <c r="Y133" s="3" t="s">
        <v>835</v>
      </c>
      <c r="Z133" s="3"/>
      <c r="AA133" s="3"/>
      <c r="AB133" s="3" t="s">
        <v>834</v>
      </c>
      <c r="AC133" s="3"/>
      <c r="AD133" s="3" t="s">
        <v>3098</v>
      </c>
      <c r="AE133" s="3" t="s">
        <v>3099</v>
      </c>
      <c r="AF133" s="3"/>
      <c r="AG133" s="3" t="s">
        <v>3100</v>
      </c>
      <c r="AH133" s="3" t="s">
        <v>834</v>
      </c>
      <c r="AI133" s="3"/>
      <c r="AJ133" s="3" t="s">
        <v>1967</v>
      </c>
    </row>
    <row r="134" ht="12.75" customHeight="1">
      <c r="A134" s="3" t="s">
        <v>837</v>
      </c>
      <c r="B134" s="3" t="s">
        <v>838</v>
      </c>
      <c r="C134" s="3" t="s">
        <v>3101</v>
      </c>
      <c r="D134" s="3"/>
      <c r="E134" s="3" t="s">
        <v>1953</v>
      </c>
      <c r="F134" s="3" t="s">
        <v>3102</v>
      </c>
      <c r="G134" s="3" t="s">
        <v>836</v>
      </c>
      <c r="H134" s="3"/>
      <c r="I134" s="3" t="s">
        <v>2966</v>
      </c>
      <c r="J134" s="3" t="s">
        <v>839</v>
      </c>
      <c r="K134" s="3" t="s">
        <v>17</v>
      </c>
      <c r="L134" s="3"/>
      <c r="M134" s="3" t="s">
        <v>3093</v>
      </c>
      <c r="N134" s="3" t="s">
        <v>2134</v>
      </c>
      <c r="O134" s="3" t="s">
        <v>2013</v>
      </c>
      <c r="P134" s="3" t="s">
        <v>1959</v>
      </c>
      <c r="Q134" s="3" t="s">
        <v>1959</v>
      </c>
      <c r="R134" s="3"/>
      <c r="S134" s="3" t="s">
        <v>3103</v>
      </c>
      <c r="T134" s="3" t="s">
        <v>2015</v>
      </c>
      <c r="U134" s="3" t="s">
        <v>3096</v>
      </c>
      <c r="V134" s="3" t="s">
        <v>2137</v>
      </c>
      <c r="W134" s="3" t="s">
        <v>755</v>
      </c>
      <c r="X134" s="3" t="s">
        <v>2480</v>
      </c>
      <c r="Y134" s="3" t="s">
        <v>841</v>
      </c>
      <c r="Z134" s="3"/>
      <c r="AA134" s="3"/>
      <c r="AB134" s="3" t="s">
        <v>840</v>
      </c>
      <c r="AC134" s="3"/>
      <c r="AD134" s="3"/>
      <c r="AE134" s="3" t="s">
        <v>3104</v>
      </c>
      <c r="AF134" s="3"/>
      <c r="AG134" s="3" t="s">
        <v>3105</v>
      </c>
      <c r="AH134" s="3" t="s">
        <v>840</v>
      </c>
      <c r="AI134" s="3"/>
      <c r="AJ134" s="3" t="s">
        <v>1967</v>
      </c>
    </row>
    <row r="135" ht="12.75" customHeight="1">
      <c r="A135" s="3" t="s">
        <v>843</v>
      </c>
      <c r="B135" s="3" t="s">
        <v>844</v>
      </c>
      <c r="C135" s="3" t="s">
        <v>3106</v>
      </c>
      <c r="D135" s="3"/>
      <c r="E135" s="3" t="s">
        <v>1953</v>
      </c>
      <c r="F135" s="3"/>
      <c r="G135" s="3" t="s">
        <v>842</v>
      </c>
      <c r="H135" s="3"/>
      <c r="I135" s="3" t="s">
        <v>3051</v>
      </c>
      <c r="J135" s="3" t="s">
        <v>845</v>
      </c>
      <c r="K135" s="3" t="s">
        <v>17</v>
      </c>
      <c r="L135" s="3" t="s">
        <v>3107</v>
      </c>
      <c r="M135" s="3" t="s">
        <v>3093</v>
      </c>
      <c r="N135" s="3"/>
      <c r="O135" s="3"/>
      <c r="P135" s="3" t="s">
        <v>1959</v>
      </c>
      <c r="Q135" s="3" t="s">
        <v>1959</v>
      </c>
      <c r="R135" s="3"/>
      <c r="S135" s="3"/>
      <c r="T135" s="3" t="s">
        <v>2813</v>
      </c>
      <c r="U135" s="3" t="s">
        <v>3096</v>
      </c>
      <c r="V135" s="3" t="s">
        <v>2814</v>
      </c>
      <c r="W135" s="3" t="s">
        <v>755</v>
      </c>
      <c r="X135" s="3"/>
      <c r="Y135" s="3" t="s">
        <v>847</v>
      </c>
      <c r="Z135" s="3"/>
      <c r="AA135" s="3"/>
      <c r="AB135" s="3" t="s">
        <v>846</v>
      </c>
      <c r="AC135" s="3"/>
      <c r="AD135" s="3" t="s">
        <v>3108</v>
      </c>
      <c r="AE135" s="3" t="s">
        <v>3109</v>
      </c>
      <c r="AF135" s="3"/>
      <c r="AG135" s="3" t="s">
        <v>3110</v>
      </c>
      <c r="AH135" s="3" t="s">
        <v>846</v>
      </c>
      <c r="AI135" s="3"/>
      <c r="AJ135" s="3" t="s">
        <v>1967</v>
      </c>
    </row>
    <row r="136" ht="12.75" customHeight="1">
      <c r="A136" s="3" t="s">
        <v>849</v>
      </c>
      <c r="B136" s="3" t="s">
        <v>850</v>
      </c>
      <c r="C136" s="3" t="s">
        <v>3111</v>
      </c>
      <c r="D136" s="3"/>
      <c r="E136" s="3" t="s">
        <v>1953</v>
      </c>
      <c r="F136" s="3" t="s">
        <v>3112</v>
      </c>
      <c r="G136" s="3" t="s">
        <v>848</v>
      </c>
      <c r="H136" s="3"/>
      <c r="I136" s="3" t="s">
        <v>3113</v>
      </c>
      <c r="J136" s="3" t="s">
        <v>851</v>
      </c>
      <c r="K136" s="3" t="s">
        <v>17</v>
      </c>
      <c r="L136" s="3" t="s">
        <v>3114</v>
      </c>
      <c r="M136" s="3" t="s">
        <v>3093</v>
      </c>
      <c r="N136" s="3" t="s">
        <v>3115</v>
      </c>
      <c r="O136" s="3" t="s">
        <v>1974</v>
      </c>
      <c r="P136" s="3" t="s">
        <v>1959</v>
      </c>
      <c r="Q136" s="3" t="s">
        <v>1959</v>
      </c>
      <c r="R136" s="3"/>
      <c r="S136" s="3" t="s">
        <v>3116</v>
      </c>
      <c r="T136" s="3" t="s">
        <v>1990</v>
      </c>
      <c r="U136" s="3" t="s">
        <v>3096</v>
      </c>
      <c r="V136" s="3" t="s">
        <v>3117</v>
      </c>
      <c r="W136" s="3" t="s">
        <v>755</v>
      </c>
      <c r="X136" s="3" t="s">
        <v>3118</v>
      </c>
      <c r="Y136" s="3" t="s">
        <v>853</v>
      </c>
      <c r="Z136" s="3"/>
      <c r="AA136" s="3"/>
      <c r="AB136" s="3" t="s">
        <v>852</v>
      </c>
      <c r="AC136" s="3"/>
      <c r="AD136" s="3" t="s">
        <v>3119</v>
      </c>
      <c r="AE136" s="3" t="s">
        <v>3120</v>
      </c>
      <c r="AF136" s="3"/>
      <c r="AG136" s="3" t="s">
        <v>3121</v>
      </c>
      <c r="AH136" s="3" t="s">
        <v>852</v>
      </c>
      <c r="AI136" s="3"/>
      <c r="AJ136" s="3" t="s">
        <v>1967</v>
      </c>
    </row>
    <row r="137" ht="12.75" customHeight="1">
      <c r="A137" s="3" t="s">
        <v>753</v>
      </c>
      <c r="B137" s="3" t="s">
        <v>754</v>
      </c>
      <c r="C137" s="3" t="s">
        <v>3122</v>
      </c>
      <c r="D137" s="3"/>
      <c r="E137" s="3" t="s">
        <v>1953</v>
      </c>
      <c r="F137" s="3" t="s">
        <v>2988</v>
      </c>
      <c r="G137" s="3" t="s">
        <v>752</v>
      </c>
      <c r="H137" s="3"/>
      <c r="I137" s="3" t="s">
        <v>2789</v>
      </c>
      <c r="J137" s="3" t="s">
        <v>756</v>
      </c>
      <c r="K137" s="3" t="s">
        <v>17</v>
      </c>
      <c r="L137" s="3"/>
      <c r="M137" s="3" t="s">
        <v>3093</v>
      </c>
      <c r="N137" s="3" t="s">
        <v>2308</v>
      </c>
      <c r="O137" s="3" t="s">
        <v>1974</v>
      </c>
      <c r="P137" s="3" t="s">
        <v>1959</v>
      </c>
      <c r="Q137" s="3" t="s">
        <v>1959</v>
      </c>
      <c r="R137" s="3"/>
      <c r="S137" s="3" t="s">
        <v>2990</v>
      </c>
      <c r="T137" s="3" t="s">
        <v>2063</v>
      </c>
      <c r="U137" s="3" t="s">
        <v>3096</v>
      </c>
      <c r="V137" s="3" t="s">
        <v>2310</v>
      </c>
      <c r="W137" s="3" t="s">
        <v>755</v>
      </c>
      <c r="X137" s="3" t="s">
        <v>2664</v>
      </c>
      <c r="Y137" s="3" t="s">
        <v>854</v>
      </c>
      <c r="Z137" s="3"/>
      <c r="AA137" s="3"/>
      <c r="AB137" s="3" t="s">
        <v>757</v>
      </c>
      <c r="AC137" s="3"/>
      <c r="AD137" s="3"/>
      <c r="AE137" s="3" t="s">
        <v>2992</v>
      </c>
      <c r="AF137" s="3"/>
      <c r="AG137" s="3" t="s">
        <v>3123</v>
      </c>
      <c r="AH137" s="3" t="s">
        <v>757</v>
      </c>
      <c r="AI137" s="3"/>
      <c r="AJ137" s="3" t="s">
        <v>1967</v>
      </c>
    </row>
    <row r="138" ht="12.75" customHeight="1">
      <c r="A138" s="3" t="s">
        <v>856</v>
      </c>
      <c r="B138" s="3" t="s">
        <v>857</v>
      </c>
      <c r="C138" s="3" t="s">
        <v>3124</v>
      </c>
      <c r="D138" s="3"/>
      <c r="E138" s="3" t="s">
        <v>1953</v>
      </c>
      <c r="F138" s="3"/>
      <c r="G138" s="3" t="s">
        <v>855</v>
      </c>
      <c r="H138" s="3"/>
      <c r="I138" s="3" t="s">
        <v>3125</v>
      </c>
      <c r="J138" s="3" t="s">
        <v>858</v>
      </c>
      <c r="K138" s="3" t="s">
        <v>17</v>
      </c>
      <c r="L138" s="3" t="s">
        <v>3126</v>
      </c>
      <c r="M138" s="3" t="s">
        <v>3011</v>
      </c>
      <c r="N138" s="3" t="s">
        <v>3127</v>
      </c>
      <c r="O138" s="3" t="s">
        <v>2112</v>
      </c>
      <c r="P138" s="3" t="s">
        <v>1959</v>
      </c>
      <c r="Q138" s="3" t="s">
        <v>1959</v>
      </c>
      <c r="R138" s="3"/>
      <c r="S138" s="3" t="s">
        <v>3128</v>
      </c>
      <c r="T138" s="3" t="s">
        <v>2184</v>
      </c>
      <c r="U138" s="3" t="s">
        <v>755</v>
      </c>
      <c r="V138" s="3" t="s">
        <v>3129</v>
      </c>
      <c r="W138" s="3" t="s">
        <v>755</v>
      </c>
      <c r="X138" s="3" t="s">
        <v>2029</v>
      </c>
      <c r="Y138" s="3" t="s">
        <v>860</v>
      </c>
      <c r="Z138" s="3"/>
      <c r="AA138" s="3"/>
      <c r="AB138" s="3" t="s">
        <v>859</v>
      </c>
      <c r="AC138" s="3"/>
      <c r="AD138" s="3"/>
      <c r="AE138" s="3" t="s">
        <v>3130</v>
      </c>
      <c r="AF138" s="3"/>
      <c r="AG138" s="3" t="s">
        <v>3131</v>
      </c>
      <c r="AH138" s="3" t="s">
        <v>859</v>
      </c>
      <c r="AI138" s="3"/>
      <c r="AJ138" s="3" t="s">
        <v>1967</v>
      </c>
    </row>
    <row r="139" ht="12.75" customHeight="1">
      <c r="A139" s="3" t="s">
        <v>862</v>
      </c>
      <c r="B139" s="3" t="s">
        <v>863</v>
      </c>
      <c r="C139" s="3" t="s">
        <v>3132</v>
      </c>
      <c r="D139" s="3"/>
      <c r="E139" s="3" t="s">
        <v>1953</v>
      </c>
      <c r="F139" s="3" t="s">
        <v>3133</v>
      </c>
      <c r="G139" s="3" t="s">
        <v>861</v>
      </c>
      <c r="H139" s="3"/>
      <c r="I139" s="3" t="s">
        <v>3134</v>
      </c>
      <c r="J139" s="3" t="s">
        <v>864</v>
      </c>
      <c r="K139" s="3" t="s">
        <v>17</v>
      </c>
      <c r="L139" s="3"/>
      <c r="M139" s="3" t="s">
        <v>3135</v>
      </c>
      <c r="N139" s="3" t="s">
        <v>3136</v>
      </c>
      <c r="O139" s="3" t="s">
        <v>2530</v>
      </c>
      <c r="P139" s="3" t="s">
        <v>1959</v>
      </c>
      <c r="Q139" s="3" t="s">
        <v>1959</v>
      </c>
      <c r="R139" s="3"/>
      <c r="S139" s="3" t="s">
        <v>3137</v>
      </c>
      <c r="T139" s="3" t="s">
        <v>2015</v>
      </c>
      <c r="U139" s="3" t="s">
        <v>3138</v>
      </c>
      <c r="V139" s="3" t="s">
        <v>3139</v>
      </c>
      <c r="W139" s="3" t="s">
        <v>755</v>
      </c>
      <c r="X139" s="3" t="s">
        <v>2329</v>
      </c>
      <c r="Y139" s="3" t="s">
        <v>866</v>
      </c>
      <c r="Z139" s="3"/>
      <c r="AA139" s="3"/>
      <c r="AB139" s="3" t="s">
        <v>865</v>
      </c>
      <c r="AC139" s="3"/>
      <c r="AD139" s="3" t="s">
        <v>3140</v>
      </c>
      <c r="AE139" s="3" t="s">
        <v>3141</v>
      </c>
      <c r="AF139" s="3"/>
      <c r="AG139" s="3" t="s">
        <v>3142</v>
      </c>
      <c r="AH139" s="3" t="s">
        <v>865</v>
      </c>
      <c r="AI139" s="3"/>
      <c r="AJ139" s="3" t="s">
        <v>1967</v>
      </c>
    </row>
    <row r="140" ht="12.75" customHeight="1">
      <c r="A140" s="3" t="s">
        <v>868</v>
      </c>
      <c r="B140" s="3" t="s">
        <v>869</v>
      </c>
      <c r="C140" s="3" t="s">
        <v>3143</v>
      </c>
      <c r="D140" s="3"/>
      <c r="E140" s="3" t="s">
        <v>1953</v>
      </c>
      <c r="F140" s="3" t="s">
        <v>3144</v>
      </c>
      <c r="G140" s="3" t="s">
        <v>867</v>
      </c>
      <c r="H140" s="3"/>
      <c r="I140" s="3" t="s">
        <v>2789</v>
      </c>
      <c r="J140" s="3" t="s">
        <v>870</v>
      </c>
      <c r="K140" s="3" t="s">
        <v>17</v>
      </c>
      <c r="L140" s="3"/>
      <c r="M140" s="3" t="s">
        <v>3135</v>
      </c>
      <c r="N140" s="3" t="s">
        <v>3145</v>
      </c>
      <c r="O140" s="3" t="s">
        <v>2516</v>
      </c>
      <c r="P140" s="3" t="s">
        <v>1959</v>
      </c>
      <c r="Q140" s="3" t="s">
        <v>1959</v>
      </c>
      <c r="R140" s="3"/>
      <c r="S140" s="3" t="s">
        <v>3146</v>
      </c>
      <c r="T140" s="3" t="s">
        <v>3147</v>
      </c>
      <c r="U140" s="3" t="s">
        <v>3138</v>
      </c>
      <c r="V140" s="3" t="s">
        <v>3148</v>
      </c>
      <c r="W140" s="3" t="s">
        <v>755</v>
      </c>
      <c r="X140" s="3" t="s">
        <v>2631</v>
      </c>
      <c r="Y140" s="3" t="s">
        <v>872</v>
      </c>
      <c r="Z140" s="3"/>
      <c r="AA140" s="3"/>
      <c r="AB140" s="3" t="s">
        <v>871</v>
      </c>
      <c r="AC140" s="3"/>
      <c r="AD140" s="3"/>
      <c r="AE140" s="3" t="s">
        <v>3149</v>
      </c>
      <c r="AF140" s="3"/>
      <c r="AG140" s="3" t="s">
        <v>3150</v>
      </c>
      <c r="AH140" s="3" t="s">
        <v>871</v>
      </c>
      <c r="AI140" s="3"/>
      <c r="AJ140" s="3" t="s">
        <v>1967</v>
      </c>
    </row>
    <row r="141" ht="12.75" customHeight="1">
      <c r="A141" s="3" t="s">
        <v>874</v>
      </c>
      <c r="B141" s="3" t="s">
        <v>875</v>
      </c>
      <c r="C141" s="3" t="s">
        <v>3151</v>
      </c>
      <c r="D141" s="3"/>
      <c r="E141" s="3" t="s">
        <v>1953</v>
      </c>
      <c r="F141" s="3" t="s">
        <v>3152</v>
      </c>
      <c r="G141" s="3" t="s">
        <v>873</v>
      </c>
      <c r="H141" s="3"/>
      <c r="I141" s="3" t="s">
        <v>3153</v>
      </c>
      <c r="J141" s="3" t="s">
        <v>876</v>
      </c>
      <c r="K141" s="3" t="s">
        <v>17</v>
      </c>
      <c r="L141" s="3" t="s">
        <v>3154</v>
      </c>
      <c r="M141" s="3" t="s">
        <v>3135</v>
      </c>
      <c r="N141" s="3" t="s">
        <v>3029</v>
      </c>
      <c r="O141" s="3" t="s">
        <v>1974</v>
      </c>
      <c r="P141" s="3" t="s">
        <v>1959</v>
      </c>
      <c r="Q141" s="3" t="s">
        <v>1959</v>
      </c>
      <c r="R141" s="3"/>
      <c r="S141" s="3" t="s">
        <v>3155</v>
      </c>
      <c r="T141" s="3" t="s">
        <v>2039</v>
      </c>
      <c r="U141" s="3" t="s">
        <v>3138</v>
      </c>
      <c r="V141" s="3" t="s">
        <v>3032</v>
      </c>
      <c r="W141" s="3" t="s">
        <v>755</v>
      </c>
      <c r="X141" s="3" t="s">
        <v>3033</v>
      </c>
      <c r="Y141" s="3" t="s">
        <v>878</v>
      </c>
      <c r="Z141" s="3"/>
      <c r="AA141" s="3"/>
      <c r="AB141" s="3" t="s">
        <v>877</v>
      </c>
      <c r="AC141" s="3"/>
      <c r="AD141" s="3" t="s">
        <v>3156</v>
      </c>
      <c r="AE141" s="3" t="s">
        <v>3157</v>
      </c>
      <c r="AF141" s="3"/>
      <c r="AG141" s="3" t="s">
        <v>3158</v>
      </c>
      <c r="AH141" s="3" t="s">
        <v>877</v>
      </c>
      <c r="AI141" s="3"/>
      <c r="AJ141" s="3" t="s">
        <v>1967</v>
      </c>
    </row>
    <row r="142" ht="12.75" customHeight="1">
      <c r="A142" s="3" t="s">
        <v>880</v>
      </c>
      <c r="B142" s="3" t="s">
        <v>881</v>
      </c>
      <c r="C142" s="3" t="s">
        <v>3159</v>
      </c>
      <c r="D142" s="3"/>
      <c r="E142" s="3" t="s">
        <v>1953</v>
      </c>
      <c r="F142" s="3" t="s">
        <v>3160</v>
      </c>
      <c r="G142" s="3" t="s">
        <v>879</v>
      </c>
      <c r="H142" s="3"/>
      <c r="I142" s="3" t="s">
        <v>3161</v>
      </c>
      <c r="J142" s="3" t="s">
        <v>882</v>
      </c>
      <c r="K142" s="3" t="s">
        <v>17</v>
      </c>
      <c r="L142" s="3" t="s">
        <v>3162</v>
      </c>
      <c r="M142" s="3" t="s">
        <v>3135</v>
      </c>
      <c r="N142" s="3" t="s">
        <v>1973</v>
      </c>
      <c r="O142" s="3" t="s">
        <v>2013</v>
      </c>
      <c r="P142" s="3" t="s">
        <v>1959</v>
      </c>
      <c r="Q142" s="3" t="s">
        <v>1959</v>
      </c>
      <c r="R142" s="3"/>
      <c r="S142" s="3" t="s">
        <v>3163</v>
      </c>
      <c r="T142" s="3" t="s">
        <v>1976</v>
      </c>
      <c r="U142" s="3" t="s">
        <v>3138</v>
      </c>
      <c r="V142" s="3" t="s">
        <v>1978</v>
      </c>
      <c r="W142" s="3" t="s">
        <v>755</v>
      </c>
      <c r="X142" s="3" t="s">
        <v>3164</v>
      </c>
      <c r="Y142" s="3" t="s">
        <v>884</v>
      </c>
      <c r="Z142" s="3" t="s">
        <v>3165</v>
      </c>
      <c r="AA142" s="3" t="s">
        <v>3165</v>
      </c>
      <c r="AB142" s="3" t="s">
        <v>883</v>
      </c>
      <c r="AC142" s="3" t="s">
        <v>3165</v>
      </c>
      <c r="AD142" s="3" t="s">
        <v>3166</v>
      </c>
      <c r="AE142" s="3" t="s">
        <v>2683</v>
      </c>
      <c r="AF142" s="3" t="s">
        <v>3165</v>
      </c>
      <c r="AG142" s="3" t="s">
        <v>3167</v>
      </c>
      <c r="AH142" s="3" t="s">
        <v>883</v>
      </c>
      <c r="AI142" s="3"/>
      <c r="AJ142" s="3" t="s">
        <v>1967</v>
      </c>
    </row>
    <row r="143" ht="12.75" customHeight="1">
      <c r="A143" s="3" t="s">
        <v>886</v>
      </c>
      <c r="B143" s="3" t="s">
        <v>887</v>
      </c>
      <c r="C143" s="3" t="s">
        <v>3168</v>
      </c>
      <c r="D143" s="3"/>
      <c r="E143" s="3" t="s">
        <v>1953</v>
      </c>
      <c r="F143" s="3" t="s">
        <v>3169</v>
      </c>
      <c r="G143" s="3" t="s">
        <v>885</v>
      </c>
      <c r="H143" s="3"/>
      <c r="I143" s="3" t="s">
        <v>3170</v>
      </c>
      <c r="J143" s="3" t="s">
        <v>888</v>
      </c>
      <c r="K143" s="3" t="s">
        <v>17</v>
      </c>
      <c r="L143" s="3" t="s">
        <v>3171</v>
      </c>
      <c r="M143" s="3" t="s">
        <v>3172</v>
      </c>
      <c r="N143" s="3" t="s">
        <v>3173</v>
      </c>
      <c r="O143" s="3" t="s">
        <v>2112</v>
      </c>
      <c r="P143" s="3" t="s">
        <v>1959</v>
      </c>
      <c r="Q143" s="3" t="s">
        <v>1959</v>
      </c>
      <c r="R143" s="3"/>
      <c r="S143" s="3" t="s">
        <v>3174</v>
      </c>
      <c r="T143" s="3" t="s">
        <v>3175</v>
      </c>
      <c r="U143" s="3" t="s">
        <v>3176</v>
      </c>
      <c r="V143" s="3" t="s">
        <v>3177</v>
      </c>
      <c r="W143" s="3" t="s">
        <v>755</v>
      </c>
      <c r="X143" s="3" t="s">
        <v>2138</v>
      </c>
      <c r="Y143" s="3" t="s">
        <v>890</v>
      </c>
      <c r="Z143" s="3"/>
      <c r="AA143" s="3"/>
      <c r="AB143" s="3" t="s">
        <v>889</v>
      </c>
      <c r="AC143" s="3"/>
      <c r="AD143" s="3" t="s">
        <v>3178</v>
      </c>
      <c r="AE143" s="3" t="s">
        <v>3179</v>
      </c>
      <c r="AF143" s="3"/>
      <c r="AG143" s="3" t="s">
        <v>3180</v>
      </c>
      <c r="AH143" s="3" t="s">
        <v>889</v>
      </c>
      <c r="AI143" s="3"/>
      <c r="AJ143" s="3" t="s">
        <v>1967</v>
      </c>
    </row>
    <row r="144" ht="12.75" customHeight="1">
      <c r="A144" s="3" t="s">
        <v>892</v>
      </c>
      <c r="B144" s="3" t="s">
        <v>893</v>
      </c>
      <c r="C144" s="3" t="s">
        <v>3181</v>
      </c>
      <c r="D144" s="3"/>
      <c r="E144" s="3" t="s">
        <v>1953</v>
      </c>
      <c r="F144" s="3" t="s">
        <v>3182</v>
      </c>
      <c r="G144" s="3" t="s">
        <v>891</v>
      </c>
      <c r="H144" s="3"/>
      <c r="I144" s="3" t="s">
        <v>3183</v>
      </c>
      <c r="J144" s="3" t="s">
        <v>894</v>
      </c>
      <c r="K144" s="3" t="s">
        <v>17</v>
      </c>
      <c r="L144" s="3"/>
      <c r="M144" s="3" t="s">
        <v>3172</v>
      </c>
      <c r="N144" s="3" t="s">
        <v>3184</v>
      </c>
      <c r="O144" s="3" t="s">
        <v>2013</v>
      </c>
      <c r="P144" s="3" t="s">
        <v>1959</v>
      </c>
      <c r="Q144" s="3" t="s">
        <v>1959</v>
      </c>
      <c r="R144" s="3"/>
      <c r="S144" s="3" t="s">
        <v>3185</v>
      </c>
      <c r="T144" s="3" t="s">
        <v>2039</v>
      </c>
      <c r="U144" s="3" t="s">
        <v>3176</v>
      </c>
      <c r="V144" s="3" t="s">
        <v>3186</v>
      </c>
      <c r="W144" s="3" t="s">
        <v>755</v>
      </c>
      <c r="X144" s="3" t="s">
        <v>2170</v>
      </c>
      <c r="Y144" s="3" t="s">
        <v>895</v>
      </c>
      <c r="Z144" s="3"/>
      <c r="AA144" s="3"/>
      <c r="AB144" s="3"/>
      <c r="AC144" s="3"/>
      <c r="AD144" s="3"/>
      <c r="AE144" s="3" t="s">
        <v>3187</v>
      </c>
      <c r="AF144" s="3"/>
      <c r="AG144" s="3" t="s">
        <v>3188</v>
      </c>
      <c r="AH144" s="3"/>
      <c r="AI144" s="3"/>
      <c r="AJ144" s="3" t="s">
        <v>1967</v>
      </c>
    </row>
    <row r="145" ht="12.75" customHeight="1">
      <c r="A145" s="3" t="s">
        <v>897</v>
      </c>
      <c r="B145" s="3" t="s">
        <v>898</v>
      </c>
      <c r="C145" s="3" t="s">
        <v>3189</v>
      </c>
      <c r="D145" s="3"/>
      <c r="E145" s="3" t="s">
        <v>1953</v>
      </c>
      <c r="F145" s="3" t="s">
        <v>3190</v>
      </c>
      <c r="G145" s="3" t="s">
        <v>896</v>
      </c>
      <c r="H145" s="3"/>
      <c r="I145" s="3" t="s">
        <v>2789</v>
      </c>
      <c r="J145" s="3" t="s">
        <v>899</v>
      </c>
      <c r="K145" s="3" t="s">
        <v>17</v>
      </c>
      <c r="L145" s="3"/>
      <c r="M145" s="3" t="s">
        <v>3172</v>
      </c>
      <c r="N145" s="3" t="s">
        <v>2308</v>
      </c>
      <c r="O145" s="3" t="s">
        <v>2013</v>
      </c>
      <c r="P145" s="3" t="s">
        <v>1959</v>
      </c>
      <c r="Q145" s="3" t="s">
        <v>1959</v>
      </c>
      <c r="R145" s="3"/>
      <c r="S145" s="3" t="s">
        <v>3191</v>
      </c>
      <c r="T145" s="3" t="s">
        <v>2063</v>
      </c>
      <c r="U145" s="3" t="s">
        <v>3176</v>
      </c>
      <c r="V145" s="3" t="s">
        <v>2310</v>
      </c>
      <c r="W145" s="3" t="s">
        <v>755</v>
      </c>
      <c r="X145" s="3" t="s">
        <v>2664</v>
      </c>
      <c r="Y145" s="3" t="s">
        <v>901</v>
      </c>
      <c r="Z145" s="3"/>
      <c r="AA145" s="3"/>
      <c r="AB145" s="3" t="s">
        <v>900</v>
      </c>
      <c r="AC145" s="3"/>
      <c r="AD145" s="3"/>
      <c r="AE145" s="3" t="s">
        <v>3192</v>
      </c>
      <c r="AF145" s="3"/>
      <c r="AG145" s="3" t="s">
        <v>3193</v>
      </c>
      <c r="AH145" s="3" t="s">
        <v>900</v>
      </c>
      <c r="AI145" s="3"/>
      <c r="AJ145" s="3" t="s">
        <v>1967</v>
      </c>
    </row>
    <row r="146" ht="12.75" customHeight="1">
      <c r="A146" s="3" t="s">
        <v>903</v>
      </c>
      <c r="B146" s="3" t="s">
        <v>904</v>
      </c>
      <c r="C146" s="3" t="s">
        <v>3194</v>
      </c>
      <c r="D146" s="3"/>
      <c r="E146" s="3" t="s">
        <v>1953</v>
      </c>
      <c r="F146" s="3" t="s">
        <v>3195</v>
      </c>
      <c r="G146" s="3" t="s">
        <v>902</v>
      </c>
      <c r="H146" s="3"/>
      <c r="I146" s="3" t="s">
        <v>1997</v>
      </c>
      <c r="J146" s="3" t="s">
        <v>905</v>
      </c>
      <c r="K146" s="3" t="s">
        <v>17</v>
      </c>
      <c r="L146" s="3" t="s">
        <v>3196</v>
      </c>
      <c r="M146" s="3" t="s">
        <v>3011</v>
      </c>
      <c r="N146" s="3" t="s">
        <v>3197</v>
      </c>
      <c r="O146" s="3" t="s">
        <v>1974</v>
      </c>
      <c r="P146" s="3" t="s">
        <v>1959</v>
      </c>
      <c r="Q146" s="3" t="s">
        <v>1959</v>
      </c>
      <c r="R146" s="3"/>
      <c r="S146" s="3" t="s">
        <v>3198</v>
      </c>
      <c r="T146" s="3" t="s">
        <v>3199</v>
      </c>
      <c r="U146" s="3" t="s">
        <v>755</v>
      </c>
      <c r="V146" s="3" t="s">
        <v>3200</v>
      </c>
      <c r="W146" s="3" t="s">
        <v>755</v>
      </c>
      <c r="X146" s="3" t="s">
        <v>3201</v>
      </c>
      <c r="Y146" s="3" t="s">
        <v>907</v>
      </c>
      <c r="Z146" s="3"/>
      <c r="AA146" s="3"/>
      <c r="AB146" s="3" t="s">
        <v>906</v>
      </c>
      <c r="AC146" s="3"/>
      <c r="AD146" s="3" t="s">
        <v>3202</v>
      </c>
      <c r="AE146" s="3" t="s">
        <v>3203</v>
      </c>
      <c r="AF146" s="3"/>
      <c r="AG146" s="3" t="s">
        <v>3204</v>
      </c>
      <c r="AH146" s="3" t="s">
        <v>906</v>
      </c>
      <c r="AI146" s="3"/>
      <c r="AJ146" s="3" t="s">
        <v>1967</v>
      </c>
    </row>
    <row r="147" ht="12.75" customHeight="1">
      <c r="A147" s="3" t="s">
        <v>909</v>
      </c>
      <c r="B147" s="3" t="s">
        <v>910</v>
      </c>
      <c r="C147" s="3" t="s">
        <v>3205</v>
      </c>
      <c r="D147" s="3"/>
      <c r="E147" s="3" t="s">
        <v>1953</v>
      </c>
      <c r="F147" s="3"/>
      <c r="G147" s="3" t="s">
        <v>908</v>
      </c>
      <c r="H147" s="3"/>
      <c r="I147" s="3" t="s">
        <v>3206</v>
      </c>
      <c r="J147" s="3" t="s">
        <v>911</v>
      </c>
      <c r="K147" s="3" t="s">
        <v>17</v>
      </c>
      <c r="L147" s="3"/>
      <c r="M147" s="3" t="s">
        <v>3207</v>
      </c>
      <c r="N147" s="3" t="s">
        <v>2776</v>
      </c>
      <c r="O147" s="3" t="s">
        <v>2112</v>
      </c>
      <c r="P147" s="3" t="s">
        <v>1959</v>
      </c>
      <c r="Q147" s="3" t="s">
        <v>1959</v>
      </c>
      <c r="R147" s="3"/>
      <c r="S147" s="3" t="s">
        <v>3208</v>
      </c>
      <c r="T147" s="3" t="s">
        <v>2527</v>
      </c>
      <c r="U147" s="3" t="s">
        <v>3209</v>
      </c>
      <c r="V147" s="3" t="s">
        <v>2778</v>
      </c>
      <c r="W147" s="3" t="s">
        <v>755</v>
      </c>
      <c r="X147" s="3" t="s">
        <v>2018</v>
      </c>
      <c r="Y147" s="3" t="s">
        <v>913</v>
      </c>
      <c r="Z147" s="3"/>
      <c r="AA147" s="3"/>
      <c r="AB147" s="3" t="s">
        <v>912</v>
      </c>
      <c r="AC147" s="3"/>
      <c r="AD147" s="3"/>
      <c r="AE147" s="3" t="s">
        <v>3210</v>
      </c>
      <c r="AF147" s="3"/>
      <c r="AG147" s="3" t="s">
        <v>3211</v>
      </c>
      <c r="AH147" s="3" t="s">
        <v>912</v>
      </c>
      <c r="AI147" s="3"/>
      <c r="AJ147" s="3" t="s">
        <v>1967</v>
      </c>
    </row>
    <row r="148" ht="12.75" customHeight="1">
      <c r="A148" s="3" t="s">
        <v>915</v>
      </c>
      <c r="B148" s="3" t="s">
        <v>916</v>
      </c>
      <c r="C148" s="3" t="s">
        <v>3212</v>
      </c>
      <c r="D148" s="3"/>
      <c r="E148" s="3" t="s">
        <v>1953</v>
      </c>
      <c r="F148" s="3" t="s">
        <v>3213</v>
      </c>
      <c r="G148" s="3" t="s">
        <v>914</v>
      </c>
      <c r="H148" s="3"/>
      <c r="I148" s="3" t="s">
        <v>3214</v>
      </c>
      <c r="J148" s="3" t="s">
        <v>917</v>
      </c>
      <c r="K148" s="3" t="s">
        <v>17</v>
      </c>
      <c r="L148" s="3"/>
      <c r="M148" s="3" t="s">
        <v>3215</v>
      </c>
      <c r="N148" s="3" t="s">
        <v>2388</v>
      </c>
      <c r="O148" s="3" t="s">
        <v>2112</v>
      </c>
      <c r="P148" s="3" t="s">
        <v>1959</v>
      </c>
      <c r="Q148" s="3" t="s">
        <v>1959</v>
      </c>
      <c r="R148" s="3"/>
      <c r="S148" s="3" t="s">
        <v>3216</v>
      </c>
      <c r="T148" s="3" t="s">
        <v>1990</v>
      </c>
      <c r="U148" s="3" t="s">
        <v>3217</v>
      </c>
      <c r="V148" s="3" t="s">
        <v>2390</v>
      </c>
      <c r="W148" s="3" t="s">
        <v>755</v>
      </c>
      <c r="X148" s="3" t="s">
        <v>3218</v>
      </c>
      <c r="Y148" s="3" t="s">
        <v>919</v>
      </c>
      <c r="Z148" s="3"/>
      <c r="AA148" s="3"/>
      <c r="AB148" s="3" t="s">
        <v>918</v>
      </c>
      <c r="AC148" s="3"/>
      <c r="AD148" s="3" t="s">
        <v>3219</v>
      </c>
      <c r="AE148" s="3" t="s">
        <v>3220</v>
      </c>
      <c r="AF148" s="3"/>
      <c r="AG148" s="3" t="s">
        <v>3221</v>
      </c>
      <c r="AH148" s="3" t="s">
        <v>918</v>
      </c>
      <c r="AI148" s="3"/>
      <c r="AJ148" s="3" t="s">
        <v>1967</v>
      </c>
    </row>
    <row r="149" ht="12.75" customHeight="1">
      <c r="A149" s="3" t="s">
        <v>921</v>
      </c>
      <c r="B149" s="3" t="s">
        <v>922</v>
      </c>
      <c r="C149" s="3" t="s">
        <v>3222</v>
      </c>
      <c r="D149" s="3"/>
      <c r="E149" s="3" t="s">
        <v>1953</v>
      </c>
      <c r="F149" s="3" t="s">
        <v>3223</v>
      </c>
      <c r="G149" s="3" t="s">
        <v>920</v>
      </c>
      <c r="H149" s="3"/>
      <c r="I149" s="3" t="s">
        <v>1997</v>
      </c>
      <c r="J149" s="3" t="s">
        <v>923</v>
      </c>
      <c r="K149" s="3" t="s">
        <v>17</v>
      </c>
      <c r="L149" s="3" t="s">
        <v>3224</v>
      </c>
      <c r="M149" s="3" t="s">
        <v>3011</v>
      </c>
      <c r="N149" s="3" t="s">
        <v>3225</v>
      </c>
      <c r="O149" s="3" t="s">
        <v>2112</v>
      </c>
      <c r="P149" s="3" t="s">
        <v>1959</v>
      </c>
      <c r="Q149" s="3" t="s">
        <v>1959</v>
      </c>
      <c r="R149" s="3"/>
      <c r="S149" s="3" t="s">
        <v>3226</v>
      </c>
      <c r="T149" s="3" t="s">
        <v>2236</v>
      </c>
      <c r="U149" s="3" t="s">
        <v>755</v>
      </c>
      <c r="V149" s="3" t="s">
        <v>3227</v>
      </c>
      <c r="W149" s="3" t="s">
        <v>755</v>
      </c>
      <c r="X149" s="3" t="s">
        <v>2018</v>
      </c>
      <c r="Y149" s="3" t="s">
        <v>925</v>
      </c>
      <c r="Z149" s="3"/>
      <c r="AA149" s="3"/>
      <c r="AB149" s="3" t="s">
        <v>924</v>
      </c>
      <c r="AC149" s="3"/>
      <c r="AD149" s="3" t="s">
        <v>3228</v>
      </c>
      <c r="AE149" s="3" t="s">
        <v>3229</v>
      </c>
      <c r="AF149" s="3"/>
      <c r="AG149" s="3" t="s">
        <v>3230</v>
      </c>
      <c r="AH149" s="3" t="s">
        <v>924</v>
      </c>
      <c r="AI149" s="3"/>
      <c r="AJ149" s="3" t="s">
        <v>1967</v>
      </c>
    </row>
    <row r="150" ht="12.75" customHeight="1">
      <c r="A150" s="3" t="s">
        <v>927</v>
      </c>
      <c r="B150" s="3" t="s">
        <v>928</v>
      </c>
      <c r="C150" s="3" t="s">
        <v>3231</v>
      </c>
      <c r="D150" s="3"/>
      <c r="E150" s="3" t="s">
        <v>1953</v>
      </c>
      <c r="F150" s="3" t="s">
        <v>3232</v>
      </c>
      <c r="G150" s="3" t="s">
        <v>926</v>
      </c>
      <c r="H150" s="3"/>
      <c r="I150" s="3" t="s">
        <v>3233</v>
      </c>
      <c r="J150" s="3" t="s">
        <v>929</v>
      </c>
      <c r="K150" s="3" t="s">
        <v>17</v>
      </c>
      <c r="L150" s="3"/>
      <c r="M150" s="3" t="s">
        <v>3215</v>
      </c>
      <c r="N150" s="3" t="s">
        <v>3234</v>
      </c>
      <c r="O150" s="3" t="s">
        <v>2112</v>
      </c>
      <c r="P150" s="3" t="s">
        <v>1959</v>
      </c>
      <c r="Q150" s="3" t="s">
        <v>1959</v>
      </c>
      <c r="R150" s="3"/>
      <c r="S150" s="3" t="s">
        <v>3235</v>
      </c>
      <c r="T150" s="3" t="s">
        <v>2576</v>
      </c>
      <c r="U150" s="3" t="s">
        <v>3217</v>
      </c>
      <c r="V150" s="3" t="s">
        <v>3236</v>
      </c>
      <c r="W150" s="3" t="s">
        <v>755</v>
      </c>
      <c r="X150" s="3" t="s">
        <v>3218</v>
      </c>
      <c r="Y150" s="3" t="s">
        <v>931</v>
      </c>
      <c r="Z150" s="3"/>
      <c r="AA150" s="3"/>
      <c r="AB150" s="3" t="s">
        <v>930</v>
      </c>
      <c r="AC150" s="3"/>
      <c r="AD150" s="3"/>
      <c r="AE150" s="3" t="s">
        <v>3237</v>
      </c>
      <c r="AF150" s="3"/>
      <c r="AG150" s="3" t="s">
        <v>3238</v>
      </c>
      <c r="AH150" s="3" t="s">
        <v>930</v>
      </c>
      <c r="AI150" s="3"/>
      <c r="AJ150" s="3" t="s">
        <v>1967</v>
      </c>
    </row>
    <row r="151" ht="12.75" customHeight="1">
      <c r="A151" s="3" t="s">
        <v>933</v>
      </c>
      <c r="B151" s="3" t="s">
        <v>934</v>
      </c>
      <c r="C151" s="3" t="s">
        <v>3239</v>
      </c>
      <c r="D151" s="3"/>
      <c r="E151" s="3" t="s">
        <v>1953</v>
      </c>
      <c r="F151" s="3" t="s">
        <v>3240</v>
      </c>
      <c r="G151" s="3" t="s">
        <v>932</v>
      </c>
      <c r="H151" s="3"/>
      <c r="I151" s="3" t="s">
        <v>3241</v>
      </c>
      <c r="J151" s="3" t="s">
        <v>935</v>
      </c>
      <c r="K151" s="3" t="s">
        <v>17</v>
      </c>
      <c r="L151" s="3" t="s">
        <v>3242</v>
      </c>
      <c r="M151" s="3" t="s">
        <v>3215</v>
      </c>
      <c r="N151" s="3" t="s">
        <v>3243</v>
      </c>
      <c r="O151" s="3" t="s">
        <v>1974</v>
      </c>
      <c r="P151" s="3" t="s">
        <v>1959</v>
      </c>
      <c r="Q151" s="3" t="s">
        <v>1959</v>
      </c>
      <c r="R151" s="3"/>
      <c r="S151" s="3" t="s">
        <v>3244</v>
      </c>
      <c r="T151" s="3" t="s">
        <v>1976</v>
      </c>
      <c r="U151" s="3" t="s">
        <v>3217</v>
      </c>
      <c r="V151" s="3" t="s">
        <v>3245</v>
      </c>
      <c r="W151" s="3" t="s">
        <v>755</v>
      </c>
      <c r="X151" s="3" t="s">
        <v>2391</v>
      </c>
      <c r="Y151" s="3" t="s">
        <v>937</v>
      </c>
      <c r="Z151" s="3"/>
      <c r="AA151" s="3"/>
      <c r="AB151" s="3" t="s">
        <v>936</v>
      </c>
      <c r="AC151" s="3"/>
      <c r="AD151" s="3" t="s">
        <v>3246</v>
      </c>
      <c r="AE151" s="3" t="s">
        <v>3247</v>
      </c>
      <c r="AF151" s="3"/>
      <c r="AG151" s="3" t="s">
        <v>3248</v>
      </c>
      <c r="AH151" s="3" t="s">
        <v>936</v>
      </c>
      <c r="AI151" s="3"/>
      <c r="AJ151" s="3" t="s">
        <v>1967</v>
      </c>
    </row>
    <row r="152" ht="12.75" customHeight="1">
      <c r="A152" s="3" t="s">
        <v>939</v>
      </c>
      <c r="B152" s="3" t="s">
        <v>940</v>
      </c>
      <c r="C152" s="3" t="s">
        <v>3249</v>
      </c>
      <c r="D152" s="3"/>
      <c r="E152" s="3" t="s">
        <v>1953</v>
      </c>
      <c r="F152" s="3" t="s">
        <v>3250</v>
      </c>
      <c r="G152" s="3" t="s">
        <v>938</v>
      </c>
      <c r="H152" s="3"/>
      <c r="I152" s="3" t="s">
        <v>3251</v>
      </c>
      <c r="J152" s="3" t="s">
        <v>941</v>
      </c>
      <c r="K152" s="3" t="s">
        <v>17</v>
      </c>
      <c r="L152" s="3" t="s">
        <v>3252</v>
      </c>
      <c r="M152" s="3" t="s">
        <v>3215</v>
      </c>
      <c r="N152" s="3" t="s">
        <v>3253</v>
      </c>
      <c r="O152" s="3" t="s">
        <v>2013</v>
      </c>
      <c r="P152" s="3" t="s">
        <v>1959</v>
      </c>
      <c r="Q152" s="3" t="s">
        <v>1959</v>
      </c>
      <c r="R152" s="3"/>
      <c r="S152" s="3" t="s">
        <v>3254</v>
      </c>
      <c r="T152" s="3" t="s">
        <v>1990</v>
      </c>
      <c r="U152" s="3" t="s">
        <v>3217</v>
      </c>
      <c r="V152" s="3" t="s">
        <v>3255</v>
      </c>
      <c r="W152" s="3" t="s">
        <v>755</v>
      </c>
      <c r="X152" s="3" t="s">
        <v>3256</v>
      </c>
      <c r="Y152" s="3" t="s">
        <v>943</v>
      </c>
      <c r="Z152" s="3"/>
      <c r="AA152" s="3"/>
      <c r="AB152" s="3" t="s">
        <v>942</v>
      </c>
      <c r="AC152" s="3"/>
      <c r="AD152" s="3" t="s">
        <v>3257</v>
      </c>
      <c r="AE152" s="3" t="s">
        <v>3258</v>
      </c>
      <c r="AF152" s="3"/>
      <c r="AG152" s="3" t="s">
        <v>3259</v>
      </c>
      <c r="AH152" s="3" t="s">
        <v>942</v>
      </c>
      <c r="AI152" s="3"/>
      <c r="AJ152" s="3" t="s">
        <v>1967</v>
      </c>
    </row>
    <row r="153" ht="12.75" customHeight="1">
      <c r="A153" s="3" t="s">
        <v>944</v>
      </c>
      <c r="B153" s="3" t="s">
        <v>945</v>
      </c>
      <c r="C153" s="3" t="s">
        <v>3260</v>
      </c>
      <c r="D153" s="3"/>
      <c r="E153" s="3" t="s">
        <v>1953</v>
      </c>
      <c r="F153" s="3" t="s">
        <v>3261</v>
      </c>
      <c r="G153" s="3" t="s">
        <v>938</v>
      </c>
      <c r="H153" s="3"/>
      <c r="I153" s="3" t="s">
        <v>3262</v>
      </c>
      <c r="J153" s="3" t="s">
        <v>946</v>
      </c>
      <c r="K153" s="3" t="s">
        <v>17</v>
      </c>
      <c r="L153" s="3"/>
      <c r="M153" s="3" t="s">
        <v>3263</v>
      </c>
      <c r="N153" s="3" t="s">
        <v>3264</v>
      </c>
      <c r="O153" s="3" t="s">
        <v>2112</v>
      </c>
      <c r="P153" s="3" t="s">
        <v>1959</v>
      </c>
      <c r="Q153" s="3" t="s">
        <v>1959</v>
      </c>
      <c r="R153" s="3"/>
      <c r="S153" s="3" t="s">
        <v>3265</v>
      </c>
      <c r="T153" s="3" t="s">
        <v>3266</v>
      </c>
      <c r="U153" s="3" t="s">
        <v>3267</v>
      </c>
      <c r="V153" s="3" t="s">
        <v>3268</v>
      </c>
      <c r="W153" s="3" t="s">
        <v>755</v>
      </c>
      <c r="X153" s="3" t="s">
        <v>3269</v>
      </c>
      <c r="Y153" s="3" t="s">
        <v>948</v>
      </c>
      <c r="Z153" s="3"/>
      <c r="AA153" s="3"/>
      <c r="AB153" s="3" t="s">
        <v>947</v>
      </c>
      <c r="AC153" s="3"/>
      <c r="AD153" s="3"/>
      <c r="AE153" s="3" t="s">
        <v>3270</v>
      </c>
      <c r="AF153" s="3"/>
      <c r="AG153" s="3" t="s">
        <v>3271</v>
      </c>
      <c r="AH153" s="3" t="s">
        <v>947</v>
      </c>
      <c r="AI153" s="3"/>
      <c r="AJ153" s="3" t="s">
        <v>1967</v>
      </c>
    </row>
    <row r="154" ht="12.75" customHeight="1">
      <c r="A154" s="3" t="s">
        <v>950</v>
      </c>
      <c r="B154" s="3" t="s">
        <v>951</v>
      </c>
      <c r="C154" s="3" t="s">
        <v>3272</v>
      </c>
      <c r="D154" s="3"/>
      <c r="E154" s="3" t="s">
        <v>1953</v>
      </c>
      <c r="F154" s="3"/>
      <c r="G154" s="3" t="s">
        <v>949</v>
      </c>
      <c r="H154" s="3"/>
      <c r="I154" s="3" t="s">
        <v>3273</v>
      </c>
      <c r="J154" s="3" t="s">
        <v>952</v>
      </c>
      <c r="K154" s="3" t="s">
        <v>17</v>
      </c>
      <c r="L154" s="3"/>
      <c r="M154" s="3" t="s">
        <v>3274</v>
      </c>
      <c r="N154" s="3" t="s">
        <v>2776</v>
      </c>
      <c r="O154" s="3" t="s">
        <v>2146</v>
      </c>
      <c r="P154" s="3" t="s">
        <v>1959</v>
      </c>
      <c r="Q154" s="3" t="s">
        <v>1959</v>
      </c>
      <c r="R154" s="3"/>
      <c r="S154" s="3" t="s">
        <v>3275</v>
      </c>
      <c r="T154" s="3" t="s">
        <v>2527</v>
      </c>
      <c r="U154" s="3" t="s">
        <v>3276</v>
      </c>
      <c r="V154" s="3" t="s">
        <v>2778</v>
      </c>
      <c r="W154" s="3" t="s">
        <v>755</v>
      </c>
      <c r="X154" s="3" t="s">
        <v>2018</v>
      </c>
      <c r="Y154" s="3" t="s">
        <v>954</v>
      </c>
      <c r="Z154" s="3"/>
      <c r="AA154" s="3"/>
      <c r="AB154" s="3" t="s">
        <v>953</v>
      </c>
      <c r="AC154" s="3"/>
      <c r="AD154" s="3"/>
      <c r="AE154" s="3" t="s">
        <v>3277</v>
      </c>
      <c r="AF154" s="3"/>
      <c r="AG154" s="3" t="s">
        <v>3278</v>
      </c>
      <c r="AH154" s="3" t="s">
        <v>953</v>
      </c>
      <c r="AI154" s="3"/>
      <c r="AJ154" s="3" t="s">
        <v>1967</v>
      </c>
    </row>
    <row r="155" ht="12.75" customHeight="1">
      <c r="A155" s="3" t="s">
        <v>950</v>
      </c>
      <c r="B155" s="3" t="s">
        <v>951</v>
      </c>
      <c r="C155" s="3" t="s">
        <v>3279</v>
      </c>
      <c r="D155" s="3"/>
      <c r="E155" s="3" t="s">
        <v>1953</v>
      </c>
      <c r="F155" s="3"/>
      <c r="G155" s="3" t="s">
        <v>949</v>
      </c>
      <c r="H155" s="3"/>
      <c r="I155" s="3" t="s">
        <v>3280</v>
      </c>
      <c r="J155" s="3" t="s">
        <v>952</v>
      </c>
      <c r="K155" s="3" t="s">
        <v>17</v>
      </c>
      <c r="L155" s="3"/>
      <c r="M155" s="3" t="s">
        <v>3274</v>
      </c>
      <c r="N155" s="3" t="s">
        <v>2776</v>
      </c>
      <c r="O155" s="3" t="s">
        <v>2146</v>
      </c>
      <c r="P155" s="3" t="s">
        <v>1959</v>
      </c>
      <c r="Q155" s="3" t="s">
        <v>1959</v>
      </c>
      <c r="R155" s="3"/>
      <c r="S155" s="3" t="s">
        <v>3281</v>
      </c>
      <c r="T155" s="3" t="s">
        <v>2527</v>
      </c>
      <c r="U155" s="3" t="s">
        <v>3276</v>
      </c>
      <c r="V155" s="3" t="s">
        <v>2778</v>
      </c>
      <c r="W155" s="3" t="s">
        <v>755</v>
      </c>
      <c r="X155" s="3" t="s">
        <v>2018</v>
      </c>
      <c r="Y155" s="3" t="s">
        <v>956</v>
      </c>
      <c r="Z155" s="3"/>
      <c r="AA155" s="3"/>
      <c r="AB155" s="3" t="s">
        <v>955</v>
      </c>
      <c r="AC155" s="3"/>
      <c r="AD155" s="3"/>
      <c r="AE155" s="3" t="s">
        <v>3277</v>
      </c>
      <c r="AF155" s="3"/>
      <c r="AG155" s="3" t="s">
        <v>3278</v>
      </c>
      <c r="AH155" s="3" t="s">
        <v>955</v>
      </c>
      <c r="AI155" s="3"/>
      <c r="AJ155" s="3" t="s">
        <v>1967</v>
      </c>
    </row>
    <row r="156" ht="12.75" customHeight="1">
      <c r="A156" s="3" t="s">
        <v>958</v>
      </c>
      <c r="B156" s="3" t="s">
        <v>959</v>
      </c>
      <c r="C156" s="3" t="s">
        <v>3282</v>
      </c>
      <c r="D156" s="3"/>
      <c r="E156" s="3" t="s">
        <v>1953</v>
      </c>
      <c r="F156" s="3" t="s">
        <v>3283</v>
      </c>
      <c r="G156" s="3" t="s">
        <v>957</v>
      </c>
      <c r="H156" s="3"/>
      <c r="I156" s="3" t="s">
        <v>3251</v>
      </c>
      <c r="J156" s="3" t="s">
        <v>960</v>
      </c>
      <c r="K156" s="3" t="s">
        <v>17</v>
      </c>
      <c r="L156" s="3" t="s">
        <v>3284</v>
      </c>
      <c r="M156" s="3" t="s">
        <v>3274</v>
      </c>
      <c r="N156" s="3" t="s">
        <v>3285</v>
      </c>
      <c r="O156" s="3" t="s">
        <v>2112</v>
      </c>
      <c r="P156" s="3" t="s">
        <v>1959</v>
      </c>
      <c r="Q156" s="3" t="s">
        <v>1959</v>
      </c>
      <c r="R156" s="3"/>
      <c r="S156" s="3" t="s">
        <v>3286</v>
      </c>
      <c r="T156" s="3" t="s">
        <v>1990</v>
      </c>
      <c r="U156" s="3" t="s">
        <v>3276</v>
      </c>
      <c r="V156" s="3" t="s">
        <v>3287</v>
      </c>
      <c r="W156" s="3" t="s">
        <v>755</v>
      </c>
      <c r="X156" s="3" t="s">
        <v>2518</v>
      </c>
      <c r="Y156" s="3" t="s">
        <v>962</v>
      </c>
      <c r="Z156" s="3"/>
      <c r="AA156" s="3"/>
      <c r="AB156" s="3" t="s">
        <v>961</v>
      </c>
      <c r="AC156" s="3"/>
      <c r="AD156" s="3" t="s">
        <v>3288</v>
      </c>
      <c r="AE156" s="3" t="s">
        <v>3289</v>
      </c>
      <c r="AF156" s="3"/>
      <c r="AG156" s="3" t="s">
        <v>3290</v>
      </c>
      <c r="AH156" s="3" t="s">
        <v>961</v>
      </c>
      <c r="AI156" s="3"/>
      <c r="AJ156" s="3" t="s">
        <v>1967</v>
      </c>
    </row>
    <row r="157" ht="12.75" customHeight="1">
      <c r="A157" s="3" t="s">
        <v>964</v>
      </c>
      <c r="B157" s="3" t="s">
        <v>965</v>
      </c>
      <c r="C157" s="3" t="s">
        <v>3291</v>
      </c>
      <c r="D157" s="3"/>
      <c r="E157" s="3" t="s">
        <v>1953</v>
      </c>
      <c r="F157" s="3" t="s">
        <v>3292</v>
      </c>
      <c r="G157" s="3" t="s">
        <v>963</v>
      </c>
      <c r="H157" s="3"/>
      <c r="I157" s="3" t="s">
        <v>3262</v>
      </c>
      <c r="J157" s="3" t="s">
        <v>966</v>
      </c>
      <c r="K157" s="3" t="s">
        <v>17</v>
      </c>
      <c r="L157" s="3"/>
      <c r="M157" s="3" t="s">
        <v>3274</v>
      </c>
      <c r="N157" s="3" t="s">
        <v>3293</v>
      </c>
      <c r="O157" s="3" t="s">
        <v>2146</v>
      </c>
      <c r="P157" s="3" t="s">
        <v>1959</v>
      </c>
      <c r="Q157" s="3" t="s">
        <v>1959</v>
      </c>
      <c r="R157" s="3"/>
      <c r="S157" s="3" t="s">
        <v>3294</v>
      </c>
      <c r="T157" s="3" t="s">
        <v>2063</v>
      </c>
      <c r="U157" s="3" t="s">
        <v>3276</v>
      </c>
      <c r="V157" s="3" t="s">
        <v>3295</v>
      </c>
      <c r="W157" s="3" t="s">
        <v>755</v>
      </c>
      <c r="X157" s="3" t="s">
        <v>3296</v>
      </c>
      <c r="Y157" s="3" t="s">
        <v>968</v>
      </c>
      <c r="Z157" s="3"/>
      <c r="AA157" s="3"/>
      <c r="AB157" s="3" t="s">
        <v>967</v>
      </c>
      <c r="AC157" s="3"/>
      <c r="AD157" s="3"/>
      <c r="AE157" s="3" t="s">
        <v>3297</v>
      </c>
      <c r="AF157" s="3"/>
      <c r="AG157" s="3" t="s">
        <v>3298</v>
      </c>
      <c r="AH157" s="3" t="s">
        <v>967</v>
      </c>
      <c r="AI157" s="3"/>
      <c r="AJ157" s="3" t="s">
        <v>1967</v>
      </c>
    </row>
    <row r="158" ht="12.75" customHeight="1">
      <c r="A158" s="3" t="s">
        <v>970</v>
      </c>
      <c r="B158" s="3" t="s">
        <v>971</v>
      </c>
      <c r="C158" s="3" t="s">
        <v>3299</v>
      </c>
      <c r="D158" s="3"/>
      <c r="E158" s="3" t="s">
        <v>1953</v>
      </c>
      <c r="F158" s="3" t="s">
        <v>3300</v>
      </c>
      <c r="G158" s="3" t="s">
        <v>969</v>
      </c>
      <c r="H158" s="3"/>
      <c r="I158" s="3" t="s">
        <v>3301</v>
      </c>
      <c r="J158" s="3" t="s">
        <v>972</v>
      </c>
      <c r="K158" s="3" t="s">
        <v>17</v>
      </c>
      <c r="L158" s="3" t="s">
        <v>3302</v>
      </c>
      <c r="M158" s="3" t="s">
        <v>3274</v>
      </c>
      <c r="N158" s="3" t="s">
        <v>3303</v>
      </c>
      <c r="O158" s="3" t="s">
        <v>2112</v>
      </c>
      <c r="P158" s="3" t="s">
        <v>1959</v>
      </c>
      <c r="Q158" s="3" t="s">
        <v>1959</v>
      </c>
      <c r="R158" s="3"/>
      <c r="S158" s="3" t="s">
        <v>3304</v>
      </c>
      <c r="T158" s="3" t="s">
        <v>2027</v>
      </c>
      <c r="U158" s="3" t="s">
        <v>3276</v>
      </c>
      <c r="V158" s="3" t="s">
        <v>3305</v>
      </c>
      <c r="W158" s="3" t="s">
        <v>755</v>
      </c>
      <c r="X158" s="3" t="s">
        <v>3306</v>
      </c>
      <c r="Y158" s="3" t="s">
        <v>974</v>
      </c>
      <c r="Z158" s="3"/>
      <c r="AA158" s="3"/>
      <c r="AB158" s="3" t="s">
        <v>973</v>
      </c>
      <c r="AC158" s="3"/>
      <c r="AD158" s="3" t="s">
        <v>3307</v>
      </c>
      <c r="AE158" s="3" t="s">
        <v>3270</v>
      </c>
      <c r="AF158" s="3"/>
      <c r="AG158" s="3" t="s">
        <v>3308</v>
      </c>
      <c r="AH158" s="3" t="s">
        <v>973</v>
      </c>
      <c r="AI158" s="3"/>
      <c r="AJ158" s="3" t="s">
        <v>1967</v>
      </c>
    </row>
    <row r="159" ht="12.75" customHeight="1">
      <c r="A159" s="3" t="s">
        <v>976</v>
      </c>
      <c r="B159" s="3" t="s">
        <v>977</v>
      </c>
      <c r="C159" s="3" t="s">
        <v>3309</v>
      </c>
      <c r="D159" s="3"/>
      <c r="E159" s="3" t="s">
        <v>1953</v>
      </c>
      <c r="F159" s="3" t="s">
        <v>3310</v>
      </c>
      <c r="G159" s="3" t="s">
        <v>975</v>
      </c>
      <c r="H159" s="3"/>
      <c r="I159" s="3" t="s">
        <v>3251</v>
      </c>
      <c r="J159" s="3" t="s">
        <v>978</v>
      </c>
      <c r="K159" s="3" t="s">
        <v>17</v>
      </c>
      <c r="L159" s="3" t="s">
        <v>3311</v>
      </c>
      <c r="M159" s="3" t="s">
        <v>3274</v>
      </c>
      <c r="N159" s="3" t="s">
        <v>3253</v>
      </c>
      <c r="O159" s="3" t="s">
        <v>2112</v>
      </c>
      <c r="P159" s="3" t="s">
        <v>1959</v>
      </c>
      <c r="Q159" s="3" t="s">
        <v>1959</v>
      </c>
      <c r="R159" s="3"/>
      <c r="S159" s="3" t="s">
        <v>3312</v>
      </c>
      <c r="T159" s="3" t="s">
        <v>1990</v>
      </c>
      <c r="U159" s="3" t="s">
        <v>3276</v>
      </c>
      <c r="V159" s="3" t="s">
        <v>3255</v>
      </c>
      <c r="W159" s="3" t="s">
        <v>755</v>
      </c>
      <c r="X159" s="3" t="s">
        <v>3256</v>
      </c>
      <c r="Y159" s="3" t="s">
        <v>980</v>
      </c>
      <c r="Z159" s="3"/>
      <c r="AA159" s="3"/>
      <c r="AB159" s="3" t="s">
        <v>979</v>
      </c>
      <c r="AC159" s="3"/>
      <c r="AD159" s="3" t="s">
        <v>3313</v>
      </c>
      <c r="AE159" s="3" t="s">
        <v>3314</v>
      </c>
      <c r="AF159" s="3"/>
      <c r="AG159" s="3" t="s">
        <v>3315</v>
      </c>
      <c r="AH159" s="3" t="s">
        <v>979</v>
      </c>
      <c r="AI159" s="3"/>
      <c r="AJ159" s="3" t="s">
        <v>1967</v>
      </c>
    </row>
    <row r="160" ht="12.75" customHeight="1">
      <c r="A160" s="3" t="s">
        <v>982</v>
      </c>
      <c r="B160" s="3" t="s">
        <v>983</v>
      </c>
      <c r="C160" s="3" t="s">
        <v>3316</v>
      </c>
      <c r="D160" s="3"/>
      <c r="E160" s="3" t="s">
        <v>1953</v>
      </c>
      <c r="F160" s="3" t="s">
        <v>3317</v>
      </c>
      <c r="G160" s="3" t="s">
        <v>981</v>
      </c>
      <c r="H160" s="3"/>
      <c r="I160" s="3" t="s">
        <v>3262</v>
      </c>
      <c r="J160" s="3" t="s">
        <v>984</v>
      </c>
      <c r="K160" s="3" t="s">
        <v>17</v>
      </c>
      <c r="L160" s="3"/>
      <c r="M160" s="3" t="s">
        <v>3274</v>
      </c>
      <c r="N160" s="3" t="s">
        <v>3318</v>
      </c>
      <c r="O160" s="3" t="s">
        <v>2146</v>
      </c>
      <c r="P160" s="3" t="s">
        <v>1959</v>
      </c>
      <c r="Q160" s="3" t="s">
        <v>1959</v>
      </c>
      <c r="R160" s="3"/>
      <c r="S160" s="3" t="s">
        <v>3319</v>
      </c>
      <c r="T160" s="3" t="s">
        <v>2063</v>
      </c>
      <c r="U160" s="3" t="s">
        <v>3276</v>
      </c>
      <c r="V160" s="3" t="s">
        <v>3320</v>
      </c>
      <c r="W160" s="3" t="s">
        <v>755</v>
      </c>
      <c r="X160" s="3" t="s">
        <v>2391</v>
      </c>
      <c r="Y160" s="3" t="s">
        <v>986</v>
      </c>
      <c r="Z160" s="3"/>
      <c r="AA160" s="3"/>
      <c r="AB160" s="3" t="s">
        <v>985</v>
      </c>
      <c r="AC160" s="3"/>
      <c r="AD160" s="3"/>
      <c r="AE160" s="3" t="s">
        <v>3321</v>
      </c>
      <c r="AF160" s="3"/>
      <c r="AG160" s="3" t="s">
        <v>3322</v>
      </c>
      <c r="AH160" s="3" t="s">
        <v>985</v>
      </c>
      <c r="AI160" s="3"/>
      <c r="AJ160" s="3" t="s">
        <v>1967</v>
      </c>
    </row>
    <row r="161" ht="12.75" customHeight="1">
      <c r="A161" s="3" t="s">
        <v>988</v>
      </c>
      <c r="B161" s="3" t="s">
        <v>989</v>
      </c>
      <c r="C161" s="3" t="s">
        <v>3323</v>
      </c>
      <c r="D161" s="3"/>
      <c r="E161" s="3" t="s">
        <v>1953</v>
      </c>
      <c r="F161" s="3"/>
      <c r="G161" s="3" t="s">
        <v>987</v>
      </c>
      <c r="H161" s="3"/>
      <c r="I161" s="3" t="s">
        <v>3324</v>
      </c>
      <c r="J161" s="3" t="s">
        <v>990</v>
      </c>
      <c r="K161" s="3" t="s">
        <v>17</v>
      </c>
      <c r="L161" s="3" t="s">
        <v>3325</v>
      </c>
      <c r="M161" s="3" t="s">
        <v>3011</v>
      </c>
      <c r="N161" s="3"/>
      <c r="O161" s="3"/>
      <c r="P161" s="3" t="s">
        <v>1959</v>
      </c>
      <c r="Q161" s="3" t="s">
        <v>1959</v>
      </c>
      <c r="R161" s="3"/>
      <c r="S161" s="3" t="s">
        <v>2376</v>
      </c>
      <c r="T161" s="3" t="s">
        <v>2063</v>
      </c>
      <c r="U161" s="3" t="s">
        <v>755</v>
      </c>
      <c r="V161" s="3" t="s">
        <v>2328</v>
      </c>
      <c r="W161" s="3" t="s">
        <v>755</v>
      </c>
      <c r="X161" s="3" t="s">
        <v>2443</v>
      </c>
      <c r="Y161" s="3" t="s">
        <v>992</v>
      </c>
      <c r="Z161" s="3"/>
      <c r="AA161" s="3"/>
      <c r="AB161" s="3" t="s">
        <v>991</v>
      </c>
      <c r="AC161" s="3"/>
      <c r="AD161" s="3" t="s">
        <v>3326</v>
      </c>
      <c r="AE161" s="3" t="s">
        <v>2332</v>
      </c>
      <c r="AF161" s="3"/>
      <c r="AG161" s="3" t="s">
        <v>3327</v>
      </c>
      <c r="AH161" s="3" t="s">
        <v>991</v>
      </c>
      <c r="AI161" s="3"/>
      <c r="AJ161" s="3" t="s">
        <v>1967</v>
      </c>
    </row>
    <row r="162" ht="12.75" customHeight="1">
      <c r="A162" s="3" t="s">
        <v>994</v>
      </c>
      <c r="B162" s="3" t="s">
        <v>995</v>
      </c>
      <c r="C162" s="3" t="s">
        <v>3328</v>
      </c>
      <c r="D162" s="3"/>
      <c r="E162" s="3" t="s">
        <v>1953</v>
      </c>
      <c r="F162" s="3" t="s">
        <v>3329</v>
      </c>
      <c r="G162" s="3" t="s">
        <v>993</v>
      </c>
      <c r="H162" s="3"/>
      <c r="I162" s="3" t="s">
        <v>3330</v>
      </c>
      <c r="J162" s="3" t="s">
        <v>996</v>
      </c>
      <c r="K162" s="3" t="s">
        <v>17</v>
      </c>
      <c r="L162" s="3"/>
      <c r="M162" s="3" t="s">
        <v>3011</v>
      </c>
      <c r="N162" s="3" t="s">
        <v>3331</v>
      </c>
      <c r="O162" s="3" t="s">
        <v>3332</v>
      </c>
      <c r="P162" s="3" t="s">
        <v>1959</v>
      </c>
      <c r="Q162" s="3" t="s">
        <v>1959</v>
      </c>
      <c r="R162" s="3"/>
      <c r="S162" s="3"/>
      <c r="T162" s="3" t="s">
        <v>3333</v>
      </c>
      <c r="U162" s="3" t="s">
        <v>755</v>
      </c>
      <c r="V162" s="3" t="s">
        <v>3334</v>
      </c>
      <c r="W162" s="3" t="s">
        <v>755</v>
      </c>
      <c r="X162" s="3" t="s">
        <v>3335</v>
      </c>
      <c r="Y162" s="3" t="s">
        <v>998</v>
      </c>
      <c r="Z162" s="3"/>
      <c r="AA162" s="3"/>
      <c r="AB162" s="3" t="s">
        <v>997</v>
      </c>
      <c r="AC162" s="3"/>
      <c r="AD162" s="3"/>
      <c r="AE162" s="3"/>
      <c r="AF162" s="3"/>
      <c r="AG162" s="3" t="s">
        <v>3336</v>
      </c>
      <c r="AH162" s="3" t="s">
        <v>997</v>
      </c>
      <c r="AI162" s="3"/>
      <c r="AJ162" s="3" t="s">
        <v>1967</v>
      </c>
    </row>
    <row r="163" ht="12.75" customHeight="1">
      <c r="A163" s="3" t="s">
        <v>1000</v>
      </c>
      <c r="B163" s="3" t="s">
        <v>1001</v>
      </c>
      <c r="C163" s="3" t="s">
        <v>3337</v>
      </c>
      <c r="D163" s="3"/>
      <c r="E163" s="3" t="s">
        <v>1953</v>
      </c>
      <c r="F163" s="3" t="s">
        <v>3338</v>
      </c>
      <c r="G163" s="3" t="s">
        <v>999</v>
      </c>
      <c r="H163" s="3"/>
      <c r="I163" s="3" t="s">
        <v>3262</v>
      </c>
      <c r="J163" s="3" t="s">
        <v>1002</v>
      </c>
      <c r="K163" s="3" t="s">
        <v>17</v>
      </c>
      <c r="L163" s="3"/>
      <c r="M163" s="3" t="s">
        <v>3339</v>
      </c>
      <c r="N163" s="3" t="s">
        <v>3340</v>
      </c>
      <c r="O163" s="3" t="s">
        <v>2146</v>
      </c>
      <c r="P163" s="3" t="s">
        <v>1959</v>
      </c>
      <c r="Q163" s="3" t="s">
        <v>1959</v>
      </c>
      <c r="R163" s="3"/>
      <c r="S163" s="3" t="s">
        <v>3341</v>
      </c>
      <c r="T163" s="3" t="s">
        <v>3342</v>
      </c>
      <c r="U163" s="3" t="s">
        <v>3343</v>
      </c>
      <c r="V163" s="3" t="s">
        <v>3344</v>
      </c>
      <c r="W163" s="3" t="s">
        <v>755</v>
      </c>
      <c r="X163" s="3" t="s">
        <v>2694</v>
      </c>
      <c r="Y163" s="3" t="s">
        <v>1004</v>
      </c>
      <c r="Z163" s="3"/>
      <c r="AA163" s="3"/>
      <c r="AB163" s="3" t="s">
        <v>1003</v>
      </c>
      <c r="AC163" s="3"/>
      <c r="AD163" s="3"/>
      <c r="AE163" s="3" t="s">
        <v>3345</v>
      </c>
      <c r="AF163" s="3"/>
      <c r="AG163" s="3" t="s">
        <v>3346</v>
      </c>
      <c r="AH163" s="3" t="s">
        <v>1003</v>
      </c>
      <c r="AI163" s="3"/>
      <c r="AJ163" s="3" t="s">
        <v>1967</v>
      </c>
    </row>
    <row r="164" ht="12.75" customHeight="1">
      <c r="A164" s="3" t="s">
        <v>1006</v>
      </c>
      <c r="B164" s="3" t="s">
        <v>1007</v>
      </c>
      <c r="C164" s="3" t="s">
        <v>3347</v>
      </c>
      <c r="D164" s="3"/>
      <c r="E164" s="3" t="s">
        <v>1953</v>
      </c>
      <c r="F164" s="3"/>
      <c r="G164" s="3" t="s">
        <v>1005</v>
      </c>
      <c r="H164" s="3"/>
      <c r="I164" s="3" t="s">
        <v>3348</v>
      </c>
      <c r="J164" s="3" t="s">
        <v>1008</v>
      </c>
      <c r="K164" s="3" t="s">
        <v>17</v>
      </c>
      <c r="L164" s="3" t="s">
        <v>3349</v>
      </c>
      <c r="M164" s="3" t="s">
        <v>3011</v>
      </c>
      <c r="N164" s="3"/>
      <c r="O164" s="3" t="s">
        <v>1974</v>
      </c>
      <c r="P164" s="3" t="s">
        <v>1959</v>
      </c>
      <c r="Q164" s="3" t="s">
        <v>1959</v>
      </c>
      <c r="R164" s="3"/>
      <c r="S164" s="3" t="s">
        <v>3350</v>
      </c>
      <c r="T164" s="3" t="s">
        <v>2921</v>
      </c>
      <c r="U164" s="3" t="s">
        <v>755</v>
      </c>
      <c r="V164" s="3" t="s">
        <v>3351</v>
      </c>
      <c r="W164" s="3" t="s">
        <v>755</v>
      </c>
      <c r="X164" s="3" t="s">
        <v>2530</v>
      </c>
      <c r="Y164" s="3" t="s">
        <v>1010</v>
      </c>
      <c r="Z164" s="3"/>
      <c r="AA164" s="3"/>
      <c r="AB164" s="3" t="s">
        <v>1009</v>
      </c>
      <c r="AC164" s="3"/>
      <c r="AD164" s="3" t="s">
        <v>3352</v>
      </c>
      <c r="AE164" s="3" t="s">
        <v>3353</v>
      </c>
      <c r="AF164" s="3"/>
      <c r="AG164" s="3" t="s">
        <v>3354</v>
      </c>
      <c r="AH164" s="3" t="s">
        <v>1009</v>
      </c>
      <c r="AI164" s="3"/>
      <c r="AJ164" s="3" t="s">
        <v>1967</v>
      </c>
    </row>
    <row r="165" ht="12.75" customHeight="1">
      <c r="A165" s="3" t="s">
        <v>1012</v>
      </c>
      <c r="B165" s="3" t="s">
        <v>1013</v>
      </c>
      <c r="C165" s="3" t="s">
        <v>3355</v>
      </c>
      <c r="D165" s="3"/>
      <c r="E165" s="3" t="s">
        <v>1953</v>
      </c>
      <c r="F165" s="3" t="s">
        <v>3356</v>
      </c>
      <c r="G165" s="3" t="s">
        <v>1011</v>
      </c>
      <c r="H165" s="3"/>
      <c r="I165" s="3" t="s">
        <v>3357</v>
      </c>
      <c r="J165" s="3" t="s">
        <v>1014</v>
      </c>
      <c r="K165" s="3" t="s">
        <v>17</v>
      </c>
      <c r="L165" s="3" t="s">
        <v>3358</v>
      </c>
      <c r="M165" s="3" t="s">
        <v>3011</v>
      </c>
      <c r="N165" s="3" t="s">
        <v>2846</v>
      </c>
      <c r="O165" s="3" t="s">
        <v>2329</v>
      </c>
      <c r="P165" s="3" t="s">
        <v>1959</v>
      </c>
      <c r="Q165" s="3" t="s">
        <v>1959</v>
      </c>
      <c r="R165" s="3"/>
      <c r="S165" s="3"/>
      <c r="T165" s="3" t="s">
        <v>2318</v>
      </c>
      <c r="U165" s="3" t="s">
        <v>755</v>
      </c>
      <c r="V165" s="3" t="s">
        <v>2847</v>
      </c>
      <c r="W165" s="3" t="s">
        <v>755</v>
      </c>
      <c r="X165" s="3" t="s">
        <v>2362</v>
      </c>
      <c r="Y165" s="3" t="s">
        <v>1016</v>
      </c>
      <c r="Z165" s="3"/>
      <c r="AA165" s="3"/>
      <c r="AB165" s="3" t="s">
        <v>1015</v>
      </c>
      <c r="AC165" s="3"/>
      <c r="AD165" s="3" t="s">
        <v>3359</v>
      </c>
      <c r="AE165" s="3" t="s">
        <v>3360</v>
      </c>
      <c r="AF165" s="3"/>
      <c r="AG165" s="3" t="s">
        <v>3361</v>
      </c>
      <c r="AH165" s="3" t="s">
        <v>1015</v>
      </c>
      <c r="AI165" s="3"/>
      <c r="AJ165" s="3" t="s">
        <v>1967</v>
      </c>
    </row>
    <row r="166" ht="12.75" customHeight="1">
      <c r="A166" s="3" t="s">
        <v>1018</v>
      </c>
      <c r="B166" s="3" t="s">
        <v>1019</v>
      </c>
      <c r="C166" s="3" t="s">
        <v>3362</v>
      </c>
      <c r="D166" s="3"/>
      <c r="E166" s="3" t="s">
        <v>1953</v>
      </c>
      <c r="F166" s="3"/>
      <c r="G166" s="3" t="s">
        <v>1017</v>
      </c>
      <c r="H166" s="3"/>
      <c r="I166" s="3" t="s">
        <v>3324</v>
      </c>
      <c r="J166" s="3" t="s">
        <v>1020</v>
      </c>
      <c r="K166" s="3" t="s">
        <v>17</v>
      </c>
      <c r="L166" s="3" t="s">
        <v>3363</v>
      </c>
      <c r="M166" s="3" t="s">
        <v>3011</v>
      </c>
      <c r="N166" s="3"/>
      <c r="O166" s="3"/>
      <c r="P166" s="3" t="s">
        <v>1959</v>
      </c>
      <c r="Q166" s="3" t="s">
        <v>1959</v>
      </c>
      <c r="R166" s="3"/>
      <c r="S166" s="3" t="s">
        <v>2453</v>
      </c>
      <c r="T166" s="3" t="s">
        <v>2063</v>
      </c>
      <c r="U166" s="3" t="s">
        <v>755</v>
      </c>
      <c r="V166" s="3" t="s">
        <v>2398</v>
      </c>
      <c r="W166" s="3" t="s">
        <v>755</v>
      </c>
      <c r="X166" s="3" t="s">
        <v>2443</v>
      </c>
      <c r="Y166" s="3" t="s">
        <v>1022</v>
      </c>
      <c r="Z166" s="3"/>
      <c r="AA166" s="3"/>
      <c r="AB166" s="3" t="s">
        <v>1021</v>
      </c>
      <c r="AC166" s="3"/>
      <c r="AD166" s="3" t="s">
        <v>3364</v>
      </c>
      <c r="AE166" s="3" t="s">
        <v>2332</v>
      </c>
      <c r="AF166" s="3"/>
      <c r="AG166" s="3" t="s">
        <v>3365</v>
      </c>
      <c r="AH166" s="3" t="s">
        <v>1021</v>
      </c>
      <c r="AI166" s="3"/>
      <c r="AJ166" s="3" t="s">
        <v>1967</v>
      </c>
    </row>
    <row r="167" ht="12.75" customHeight="1">
      <c r="A167" s="3" t="s">
        <v>1024</v>
      </c>
      <c r="B167" s="3" t="s">
        <v>1025</v>
      </c>
      <c r="C167" s="3" t="s">
        <v>3366</v>
      </c>
      <c r="D167" s="3"/>
      <c r="E167" s="3" t="s">
        <v>1953</v>
      </c>
      <c r="F167" s="3"/>
      <c r="G167" s="3" t="s">
        <v>1023</v>
      </c>
      <c r="H167" s="3" t="s">
        <v>3367</v>
      </c>
      <c r="I167" s="3" t="s">
        <v>3324</v>
      </c>
      <c r="J167" s="3" t="s">
        <v>1026</v>
      </c>
      <c r="K167" s="3" t="s">
        <v>17</v>
      </c>
      <c r="L167" s="3" t="s">
        <v>2111</v>
      </c>
      <c r="M167" s="3" t="s">
        <v>3011</v>
      </c>
      <c r="N167" s="3"/>
      <c r="O167" s="3"/>
      <c r="P167" s="3" t="s">
        <v>1959</v>
      </c>
      <c r="Q167" s="3" t="s">
        <v>1959</v>
      </c>
      <c r="R167" s="3"/>
      <c r="S167" s="3" t="s">
        <v>2397</v>
      </c>
      <c r="T167" s="3" t="s">
        <v>2063</v>
      </c>
      <c r="U167" s="3" t="s">
        <v>755</v>
      </c>
      <c r="V167" s="3" t="s">
        <v>3368</v>
      </c>
      <c r="W167" s="3" t="s">
        <v>755</v>
      </c>
      <c r="X167" s="3" t="s">
        <v>2338</v>
      </c>
      <c r="Y167" s="3" t="s">
        <v>1028</v>
      </c>
      <c r="Z167" s="3"/>
      <c r="AA167" s="3"/>
      <c r="AB167" s="3" t="s">
        <v>1027</v>
      </c>
      <c r="AC167" s="3"/>
      <c r="AD167" s="3" t="s">
        <v>3369</v>
      </c>
      <c r="AE167" s="3" t="s">
        <v>2332</v>
      </c>
      <c r="AF167" s="3"/>
      <c r="AG167" s="3" t="s">
        <v>3370</v>
      </c>
      <c r="AH167" s="3" t="s">
        <v>1027</v>
      </c>
      <c r="AI167" s="3"/>
      <c r="AJ167" s="3" t="s">
        <v>1967</v>
      </c>
    </row>
    <row r="168" ht="12.75" customHeight="1">
      <c r="A168" s="3" t="s">
        <v>1030</v>
      </c>
      <c r="B168" s="3" t="s">
        <v>1031</v>
      </c>
      <c r="C168" s="3" t="s">
        <v>3371</v>
      </c>
      <c r="D168" s="3"/>
      <c r="E168" s="3" t="s">
        <v>1953</v>
      </c>
      <c r="F168" s="3"/>
      <c r="G168" s="3" t="s">
        <v>1029</v>
      </c>
      <c r="H168" s="3"/>
      <c r="I168" s="3" t="s">
        <v>3324</v>
      </c>
      <c r="J168" s="3" t="s">
        <v>1032</v>
      </c>
      <c r="K168" s="3" t="s">
        <v>17</v>
      </c>
      <c r="L168" s="3" t="s">
        <v>3372</v>
      </c>
      <c r="M168" s="3" t="s">
        <v>3011</v>
      </c>
      <c r="N168" s="3" t="s">
        <v>3373</v>
      </c>
      <c r="O168" s="3"/>
      <c r="P168" s="3" t="s">
        <v>1959</v>
      </c>
      <c r="Q168" s="3" t="s">
        <v>1959</v>
      </c>
      <c r="R168" s="3"/>
      <c r="S168" s="3" t="s">
        <v>2376</v>
      </c>
      <c r="T168" s="3" t="s">
        <v>2063</v>
      </c>
      <c r="U168" s="3" t="s">
        <v>755</v>
      </c>
      <c r="V168" s="3" t="s">
        <v>3374</v>
      </c>
      <c r="W168" s="3" t="s">
        <v>755</v>
      </c>
      <c r="X168" s="3" t="s">
        <v>2631</v>
      </c>
      <c r="Y168" s="3" t="s">
        <v>1034</v>
      </c>
      <c r="Z168" s="3"/>
      <c r="AA168" s="3"/>
      <c r="AB168" s="3" t="s">
        <v>1033</v>
      </c>
      <c r="AC168" s="3"/>
      <c r="AD168" s="3" t="s">
        <v>3375</v>
      </c>
      <c r="AE168" s="3" t="s">
        <v>2332</v>
      </c>
      <c r="AF168" s="3"/>
      <c r="AG168" s="3" t="s">
        <v>3376</v>
      </c>
      <c r="AH168" s="3" t="s">
        <v>1033</v>
      </c>
      <c r="AI168" s="3"/>
      <c r="AJ168" s="3" t="s">
        <v>1967</v>
      </c>
    </row>
    <row r="169" ht="12.75" customHeight="1">
      <c r="A169" s="3" t="s">
        <v>1036</v>
      </c>
      <c r="B169" s="3" t="s">
        <v>1037</v>
      </c>
      <c r="C169" s="3" t="s">
        <v>3377</v>
      </c>
      <c r="D169" s="3"/>
      <c r="E169" s="3" t="s">
        <v>1953</v>
      </c>
      <c r="F169" s="3" t="s">
        <v>3378</v>
      </c>
      <c r="G169" s="3" t="s">
        <v>1035</v>
      </c>
      <c r="H169" s="3"/>
      <c r="I169" s="3" t="s">
        <v>3357</v>
      </c>
      <c r="J169" s="3" t="s">
        <v>1038</v>
      </c>
      <c r="K169" s="3" t="s">
        <v>17</v>
      </c>
      <c r="L169" s="3" t="s">
        <v>3379</v>
      </c>
      <c r="M169" s="3" t="s">
        <v>3011</v>
      </c>
      <c r="N169" s="3" t="s">
        <v>2846</v>
      </c>
      <c r="O169" s="3" t="s">
        <v>2004</v>
      </c>
      <c r="P169" s="3" t="s">
        <v>1959</v>
      </c>
      <c r="Q169" s="3" t="s">
        <v>1959</v>
      </c>
      <c r="R169" s="3"/>
      <c r="S169" s="3"/>
      <c r="T169" s="3" t="s">
        <v>2318</v>
      </c>
      <c r="U169" s="3" t="s">
        <v>755</v>
      </c>
      <c r="V169" s="3" t="s">
        <v>2847</v>
      </c>
      <c r="W169" s="3" t="s">
        <v>755</v>
      </c>
      <c r="X169" s="3" t="s">
        <v>2362</v>
      </c>
      <c r="Y169" s="3" t="s">
        <v>1040</v>
      </c>
      <c r="Z169" s="3"/>
      <c r="AA169" s="3"/>
      <c r="AB169" s="3" t="s">
        <v>1039</v>
      </c>
      <c r="AC169" s="3"/>
      <c r="AD169" s="3" t="s">
        <v>3380</v>
      </c>
      <c r="AE169" s="3" t="s">
        <v>3381</v>
      </c>
      <c r="AF169" s="3"/>
      <c r="AG169" s="3" t="s">
        <v>3382</v>
      </c>
      <c r="AH169" s="3" t="s">
        <v>1039</v>
      </c>
      <c r="AI169" s="3"/>
      <c r="AJ169" s="3" t="s">
        <v>1967</v>
      </c>
    </row>
    <row r="170" ht="12.75" customHeight="1">
      <c r="A170" s="3" t="s">
        <v>1042</v>
      </c>
      <c r="B170" s="3" t="s">
        <v>1043</v>
      </c>
      <c r="C170" s="3" t="s">
        <v>3383</v>
      </c>
      <c r="D170" s="3"/>
      <c r="E170" s="3" t="s">
        <v>1953</v>
      </c>
      <c r="F170" s="3"/>
      <c r="G170" s="3" t="s">
        <v>1041</v>
      </c>
      <c r="H170" s="3"/>
      <c r="I170" s="3" t="s">
        <v>3324</v>
      </c>
      <c r="J170" s="3" t="s">
        <v>1044</v>
      </c>
      <c r="K170" s="3" t="s">
        <v>17</v>
      </c>
      <c r="L170" s="3" t="s">
        <v>3384</v>
      </c>
      <c r="M170" s="3" t="s">
        <v>3011</v>
      </c>
      <c r="N170" s="3"/>
      <c r="O170" s="3"/>
      <c r="P170" s="3" t="s">
        <v>1959</v>
      </c>
      <c r="Q170" s="3" t="s">
        <v>1959</v>
      </c>
      <c r="R170" s="3"/>
      <c r="S170" s="3" t="s">
        <v>3385</v>
      </c>
      <c r="T170" s="3" t="s">
        <v>2063</v>
      </c>
      <c r="U170" s="3" t="s">
        <v>755</v>
      </c>
      <c r="V170" s="3" t="s">
        <v>2337</v>
      </c>
      <c r="W170" s="3" t="s">
        <v>755</v>
      </c>
      <c r="X170" s="3" t="s">
        <v>2362</v>
      </c>
      <c r="Y170" s="3" t="s">
        <v>1046</v>
      </c>
      <c r="Z170" s="3"/>
      <c r="AA170" s="3"/>
      <c r="AB170" s="3" t="s">
        <v>1045</v>
      </c>
      <c r="AC170" s="3"/>
      <c r="AD170" s="3" t="s">
        <v>3386</v>
      </c>
      <c r="AE170" s="3" t="s">
        <v>2332</v>
      </c>
      <c r="AF170" s="3"/>
      <c r="AG170" s="3" t="s">
        <v>3387</v>
      </c>
      <c r="AH170" s="3" t="s">
        <v>1045</v>
      </c>
      <c r="AI170" s="3"/>
      <c r="AJ170" s="3" t="s">
        <v>1967</v>
      </c>
    </row>
    <row r="171" ht="12.75" customHeight="1">
      <c r="A171" s="3" t="s">
        <v>1048</v>
      </c>
      <c r="B171" s="3" t="s">
        <v>1049</v>
      </c>
      <c r="C171" s="3" t="s">
        <v>3388</v>
      </c>
      <c r="D171" s="3"/>
      <c r="E171" s="3" t="s">
        <v>1953</v>
      </c>
      <c r="F171" s="3"/>
      <c r="G171" s="3" t="s">
        <v>1047</v>
      </c>
      <c r="H171" s="3"/>
      <c r="I171" s="3" t="s">
        <v>3348</v>
      </c>
      <c r="J171" s="3" t="s">
        <v>1050</v>
      </c>
      <c r="K171" s="3" t="s">
        <v>17</v>
      </c>
      <c r="L171" s="3" t="s">
        <v>3389</v>
      </c>
      <c r="M171" s="3" t="s">
        <v>3011</v>
      </c>
      <c r="N171" s="3"/>
      <c r="O171" s="3" t="s">
        <v>1974</v>
      </c>
      <c r="P171" s="3" t="s">
        <v>1959</v>
      </c>
      <c r="Q171" s="3" t="s">
        <v>1959</v>
      </c>
      <c r="R171" s="3"/>
      <c r="S171" s="3" t="s">
        <v>3390</v>
      </c>
      <c r="T171" s="3" t="s">
        <v>2921</v>
      </c>
      <c r="U171" s="3" t="s">
        <v>755</v>
      </c>
      <c r="V171" s="3" t="s">
        <v>3351</v>
      </c>
      <c r="W171" s="3" t="s">
        <v>755</v>
      </c>
      <c r="X171" s="3" t="s">
        <v>2530</v>
      </c>
      <c r="Y171" s="3" t="s">
        <v>1052</v>
      </c>
      <c r="Z171" s="3"/>
      <c r="AA171" s="3"/>
      <c r="AB171" s="3" t="s">
        <v>1051</v>
      </c>
      <c r="AC171" s="3"/>
      <c r="AD171" s="3" t="s">
        <v>3391</v>
      </c>
      <c r="AE171" s="3" t="s">
        <v>2924</v>
      </c>
      <c r="AF171" s="3"/>
      <c r="AG171" s="3" t="s">
        <v>3392</v>
      </c>
      <c r="AH171" s="3" t="s">
        <v>1051</v>
      </c>
      <c r="AI171" s="3"/>
      <c r="AJ171" s="3" t="s">
        <v>1967</v>
      </c>
    </row>
    <row r="172" ht="12.75" customHeight="1">
      <c r="A172" s="3" t="s">
        <v>1054</v>
      </c>
      <c r="B172" s="3" t="s">
        <v>1055</v>
      </c>
      <c r="C172" s="3" t="s">
        <v>3393</v>
      </c>
      <c r="D172" s="3"/>
      <c r="E172" s="3" t="s">
        <v>1953</v>
      </c>
      <c r="F172" s="3" t="s">
        <v>3394</v>
      </c>
      <c r="G172" s="3" t="s">
        <v>1053</v>
      </c>
      <c r="H172" s="3"/>
      <c r="I172" s="3" t="s">
        <v>3357</v>
      </c>
      <c r="J172" s="3" t="s">
        <v>1056</v>
      </c>
      <c r="K172" s="3" t="s">
        <v>17</v>
      </c>
      <c r="L172" s="3" t="s">
        <v>3395</v>
      </c>
      <c r="M172" s="3" t="s">
        <v>3011</v>
      </c>
      <c r="N172" s="3" t="s">
        <v>2846</v>
      </c>
      <c r="O172" s="3" t="s">
        <v>2338</v>
      </c>
      <c r="P172" s="3" t="s">
        <v>1959</v>
      </c>
      <c r="Q172" s="3" t="s">
        <v>1959</v>
      </c>
      <c r="R172" s="3"/>
      <c r="S172" s="3"/>
      <c r="T172" s="3" t="s">
        <v>2318</v>
      </c>
      <c r="U172" s="3" t="s">
        <v>755</v>
      </c>
      <c r="V172" s="3" t="s">
        <v>2847</v>
      </c>
      <c r="W172" s="3" t="s">
        <v>755</v>
      </c>
      <c r="X172" s="3" t="s">
        <v>2362</v>
      </c>
      <c r="Y172" s="3" t="s">
        <v>1058</v>
      </c>
      <c r="Z172" s="3"/>
      <c r="AA172" s="3"/>
      <c r="AB172" s="3" t="s">
        <v>1057</v>
      </c>
      <c r="AC172" s="3"/>
      <c r="AD172" s="3" t="s">
        <v>3396</v>
      </c>
      <c r="AE172" s="3" t="s">
        <v>3397</v>
      </c>
      <c r="AF172" s="3"/>
      <c r="AG172" s="3" t="s">
        <v>3398</v>
      </c>
      <c r="AH172" s="3" t="s">
        <v>1057</v>
      </c>
      <c r="AI172" s="3"/>
      <c r="AJ172" s="3" t="s">
        <v>1967</v>
      </c>
    </row>
    <row r="173" ht="12.75" customHeight="1">
      <c r="A173" s="3" t="s">
        <v>1060</v>
      </c>
      <c r="B173" s="3" t="s">
        <v>1061</v>
      </c>
      <c r="C173" s="3" t="s">
        <v>3399</v>
      </c>
      <c r="D173" s="3"/>
      <c r="E173" s="3" t="s">
        <v>1953</v>
      </c>
      <c r="F173" s="3"/>
      <c r="G173" s="3" t="s">
        <v>1059</v>
      </c>
      <c r="H173" s="3"/>
      <c r="I173" s="3" t="s">
        <v>3324</v>
      </c>
      <c r="J173" s="3" t="s">
        <v>1062</v>
      </c>
      <c r="K173" s="3" t="s">
        <v>17</v>
      </c>
      <c r="L173" s="3" t="s">
        <v>3400</v>
      </c>
      <c r="M173" s="3" t="s">
        <v>3011</v>
      </c>
      <c r="N173" s="3"/>
      <c r="O173" s="3"/>
      <c r="P173" s="3" t="s">
        <v>1959</v>
      </c>
      <c r="Q173" s="3" t="s">
        <v>1959</v>
      </c>
      <c r="R173" s="3"/>
      <c r="S173" s="3" t="s">
        <v>2351</v>
      </c>
      <c r="T173" s="3" t="s">
        <v>2063</v>
      </c>
      <c r="U173" s="3" t="s">
        <v>755</v>
      </c>
      <c r="V173" s="3" t="s">
        <v>3401</v>
      </c>
      <c r="W173" s="3" t="s">
        <v>755</v>
      </c>
      <c r="X173" s="3" t="s">
        <v>1958</v>
      </c>
      <c r="Y173" s="3" t="s">
        <v>1064</v>
      </c>
      <c r="Z173" s="3"/>
      <c r="AA173" s="3"/>
      <c r="AB173" s="3" t="s">
        <v>1063</v>
      </c>
      <c r="AC173" s="3"/>
      <c r="AD173" s="3" t="s">
        <v>3402</v>
      </c>
      <c r="AE173" s="3" t="s">
        <v>2332</v>
      </c>
      <c r="AF173" s="3"/>
      <c r="AG173" s="3" t="s">
        <v>3403</v>
      </c>
      <c r="AH173" s="3" t="s">
        <v>1063</v>
      </c>
      <c r="AI173" s="3"/>
      <c r="AJ173" s="3" t="s">
        <v>1967</v>
      </c>
    </row>
    <row r="174" ht="12.75" customHeight="1">
      <c r="A174" s="3" t="s">
        <v>1066</v>
      </c>
      <c r="B174" s="3" t="s">
        <v>1067</v>
      </c>
      <c r="C174" s="3" t="s">
        <v>3404</v>
      </c>
      <c r="D174" s="3"/>
      <c r="E174" s="3" t="s">
        <v>1953</v>
      </c>
      <c r="F174" s="3" t="s">
        <v>3405</v>
      </c>
      <c r="G174" s="3" t="s">
        <v>1065</v>
      </c>
      <c r="H174" s="3" t="s">
        <v>3406</v>
      </c>
      <c r="I174" s="3" t="s">
        <v>3407</v>
      </c>
      <c r="J174" s="3"/>
      <c r="K174" s="3" t="s">
        <v>17</v>
      </c>
      <c r="L174" s="3"/>
      <c r="M174" s="3" t="s">
        <v>3011</v>
      </c>
      <c r="N174" s="3" t="s">
        <v>3408</v>
      </c>
      <c r="O174" s="3" t="s">
        <v>2112</v>
      </c>
      <c r="P174" s="3" t="s">
        <v>1959</v>
      </c>
      <c r="Q174" s="3" t="s">
        <v>1959</v>
      </c>
      <c r="R174" s="3"/>
      <c r="S174" s="3" t="s">
        <v>3409</v>
      </c>
      <c r="T174" s="3" t="s">
        <v>3410</v>
      </c>
      <c r="U174" s="3" t="s">
        <v>755</v>
      </c>
      <c r="V174" s="3" t="s">
        <v>3411</v>
      </c>
      <c r="W174" s="3" t="s">
        <v>755</v>
      </c>
      <c r="X174" s="3" t="s">
        <v>2631</v>
      </c>
      <c r="Y174" s="3" t="s">
        <v>1069</v>
      </c>
      <c r="Z174" s="3"/>
      <c r="AA174" s="3"/>
      <c r="AB174" s="3" t="s">
        <v>1068</v>
      </c>
      <c r="AC174" s="3"/>
      <c r="AD174" s="3"/>
      <c r="AE174" s="3" t="s">
        <v>3412</v>
      </c>
      <c r="AF174" s="3"/>
      <c r="AG174" s="3" t="s">
        <v>3413</v>
      </c>
      <c r="AH174" s="3" t="s">
        <v>1068</v>
      </c>
      <c r="AI174" s="3"/>
      <c r="AJ174" s="3" t="s">
        <v>1967</v>
      </c>
    </row>
    <row r="175" ht="12.75" customHeight="1">
      <c r="A175" s="3" t="s">
        <v>1071</v>
      </c>
      <c r="B175" s="3" t="s">
        <v>1072</v>
      </c>
      <c r="C175" s="3" t="s">
        <v>3414</v>
      </c>
      <c r="D175" s="3"/>
      <c r="E175" s="3" t="s">
        <v>1953</v>
      </c>
      <c r="F175" s="3" t="s">
        <v>3415</v>
      </c>
      <c r="G175" s="3" t="s">
        <v>1070</v>
      </c>
      <c r="H175" s="3"/>
      <c r="I175" s="3" t="s">
        <v>3357</v>
      </c>
      <c r="J175" s="3" t="s">
        <v>1073</v>
      </c>
      <c r="K175" s="3" t="s">
        <v>17</v>
      </c>
      <c r="L175" s="3" t="s">
        <v>3416</v>
      </c>
      <c r="M175" s="3" t="s">
        <v>3011</v>
      </c>
      <c r="N175" s="3" t="s">
        <v>2846</v>
      </c>
      <c r="O175" s="3" t="s">
        <v>2631</v>
      </c>
      <c r="P175" s="3" t="s">
        <v>1959</v>
      </c>
      <c r="Q175" s="3" t="s">
        <v>1959</v>
      </c>
      <c r="R175" s="3"/>
      <c r="S175" s="3"/>
      <c r="T175" s="3" t="s">
        <v>2318</v>
      </c>
      <c r="U175" s="3" t="s">
        <v>755</v>
      </c>
      <c r="V175" s="3" t="s">
        <v>2847</v>
      </c>
      <c r="W175" s="3" t="s">
        <v>755</v>
      </c>
      <c r="X175" s="3" t="s">
        <v>2362</v>
      </c>
      <c r="Y175" s="3" t="s">
        <v>1075</v>
      </c>
      <c r="Z175" s="3"/>
      <c r="AA175" s="3"/>
      <c r="AB175" s="3" t="s">
        <v>1074</v>
      </c>
      <c r="AC175" s="3"/>
      <c r="AD175" s="3" t="s">
        <v>3417</v>
      </c>
      <c r="AE175" s="3" t="s">
        <v>3418</v>
      </c>
      <c r="AF175" s="3"/>
      <c r="AG175" s="3" t="s">
        <v>3419</v>
      </c>
      <c r="AH175" s="3" t="s">
        <v>1074</v>
      </c>
      <c r="AI175" s="3"/>
      <c r="AJ175" s="3" t="s">
        <v>1967</v>
      </c>
    </row>
    <row r="176" ht="12.75" customHeight="1">
      <c r="A176" s="3" t="s">
        <v>1077</v>
      </c>
      <c r="B176" s="3" t="s">
        <v>1078</v>
      </c>
      <c r="C176" s="3" t="s">
        <v>3420</v>
      </c>
      <c r="D176" s="3"/>
      <c r="E176" s="3" t="s">
        <v>1953</v>
      </c>
      <c r="F176" s="3" t="s">
        <v>3421</v>
      </c>
      <c r="G176" s="3" t="s">
        <v>1076</v>
      </c>
      <c r="H176" s="3" t="s">
        <v>3422</v>
      </c>
      <c r="I176" s="3" t="s">
        <v>3357</v>
      </c>
      <c r="J176" s="3" t="s">
        <v>1079</v>
      </c>
      <c r="K176" s="3" t="s">
        <v>17</v>
      </c>
      <c r="L176" s="3" t="s">
        <v>3423</v>
      </c>
      <c r="M176" s="3" t="s">
        <v>3011</v>
      </c>
      <c r="N176" s="3" t="s">
        <v>2846</v>
      </c>
      <c r="O176" s="3" t="s">
        <v>3424</v>
      </c>
      <c r="P176" s="3" t="s">
        <v>1959</v>
      </c>
      <c r="Q176" s="3" t="s">
        <v>1959</v>
      </c>
      <c r="R176" s="3"/>
      <c r="S176" s="3"/>
      <c r="T176" s="3" t="s">
        <v>2318</v>
      </c>
      <c r="U176" s="3" t="s">
        <v>755</v>
      </c>
      <c r="V176" s="3" t="s">
        <v>2847</v>
      </c>
      <c r="W176" s="3" t="s">
        <v>755</v>
      </c>
      <c r="X176" s="3" t="s">
        <v>2362</v>
      </c>
      <c r="Y176" s="3" t="s">
        <v>1081</v>
      </c>
      <c r="Z176" s="3"/>
      <c r="AA176" s="3"/>
      <c r="AB176" s="3" t="s">
        <v>1080</v>
      </c>
      <c r="AC176" s="3"/>
      <c r="AD176" s="3" t="s">
        <v>3425</v>
      </c>
      <c r="AE176" s="3" t="s">
        <v>3426</v>
      </c>
      <c r="AF176" s="3"/>
      <c r="AG176" s="3" t="s">
        <v>3427</v>
      </c>
      <c r="AH176" s="3" t="s">
        <v>1080</v>
      </c>
      <c r="AI176" s="3"/>
      <c r="AJ176" s="3" t="s">
        <v>1967</v>
      </c>
    </row>
    <row r="177" ht="12.75" customHeight="1">
      <c r="A177" s="3" t="s">
        <v>1083</v>
      </c>
      <c r="B177" s="3" t="s">
        <v>1084</v>
      </c>
      <c r="C177" s="3" t="s">
        <v>3428</v>
      </c>
      <c r="D177" s="3"/>
      <c r="E177" s="3" t="s">
        <v>1953</v>
      </c>
      <c r="F177" s="3" t="s">
        <v>3429</v>
      </c>
      <c r="G177" s="3" t="s">
        <v>1082</v>
      </c>
      <c r="H177" s="3"/>
      <c r="I177" s="3" t="s">
        <v>3430</v>
      </c>
      <c r="J177" s="3" t="s">
        <v>1085</v>
      </c>
      <c r="K177" s="3" t="s">
        <v>272</v>
      </c>
      <c r="L177" s="3" t="s">
        <v>3431</v>
      </c>
      <c r="M177" s="3" t="s">
        <v>3011</v>
      </c>
      <c r="N177" s="3"/>
      <c r="O177" s="3" t="s">
        <v>1958</v>
      </c>
      <c r="P177" s="3" t="s">
        <v>1959</v>
      </c>
      <c r="Q177" s="3" t="s">
        <v>1959</v>
      </c>
      <c r="R177" s="3"/>
      <c r="S177" s="3"/>
      <c r="T177" s="3" t="s">
        <v>2063</v>
      </c>
      <c r="U177" s="3" t="s">
        <v>755</v>
      </c>
      <c r="V177" s="3" t="s">
        <v>2370</v>
      </c>
      <c r="W177" s="3" t="s">
        <v>755</v>
      </c>
      <c r="X177" s="3" t="s">
        <v>2480</v>
      </c>
      <c r="Y177" s="3" t="s">
        <v>1087</v>
      </c>
      <c r="Z177" s="3"/>
      <c r="AA177" s="3"/>
      <c r="AB177" s="3" t="s">
        <v>1086</v>
      </c>
      <c r="AC177" s="3"/>
      <c r="AD177" s="3" t="s">
        <v>3432</v>
      </c>
      <c r="AE177" s="3" t="s">
        <v>3433</v>
      </c>
      <c r="AF177" s="3"/>
      <c r="AG177" s="3" t="s">
        <v>3434</v>
      </c>
      <c r="AH177" s="3" t="s">
        <v>1086</v>
      </c>
      <c r="AI177" s="3"/>
      <c r="AJ177" s="3" t="s">
        <v>1967</v>
      </c>
    </row>
    <row r="178" ht="12.75" customHeight="1">
      <c r="A178" s="3" t="s">
        <v>1089</v>
      </c>
      <c r="B178" s="3" t="s">
        <v>1090</v>
      </c>
      <c r="C178" s="3" t="s">
        <v>3435</v>
      </c>
      <c r="D178" s="3"/>
      <c r="E178" s="3" t="s">
        <v>1953</v>
      </c>
      <c r="F178" s="3" t="s">
        <v>3436</v>
      </c>
      <c r="G178" s="3" t="s">
        <v>1088</v>
      </c>
      <c r="H178" s="3" t="s">
        <v>3065</v>
      </c>
      <c r="I178" s="3" t="s">
        <v>3357</v>
      </c>
      <c r="J178" s="3" t="s">
        <v>1091</v>
      </c>
      <c r="K178" s="3" t="s">
        <v>17</v>
      </c>
      <c r="L178" s="3" t="s">
        <v>3437</v>
      </c>
      <c r="M178" s="3" t="s">
        <v>3011</v>
      </c>
      <c r="N178" s="3" t="s">
        <v>2846</v>
      </c>
      <c r="O178" s="3" t="s">
        <v>2138</v>
      </c>
      <c r="P178" s="3" t="s">
        <v>1959</v>
      </c>
      <c r="Q178" s="3" t="s">
        <v>1959</v>
      </c>
      <c r="R178" s="3"/>
      <c r="S178" s="3"/>
      <c r="T178" s="3" t="s">
        <v>2318</v>
      </c>
      <c r="U178" s="3" t="s">
        <v>755</v>
      </c>
      <c r="V178" s="3" t="s">
        <v>2847</v>
      </c>
      <c r="W178" s="3" t="s">
        <v>755</v>
      </c>
      <c r="X178" s="3" t="s">
        <v>2362</v>
      </c>
      <c r="Y178" s="3" t="s">
        <v>1093</v>
      </c>
      <c r="Z178" s="3"/>
      <c r="AA178" s="3"/>
      <c r="AB178" s="3" t="s">
        <v>1092</v>
      </c>
      <c r="AC178" s="3"/>
      <c r="AD178" s="3" t="s">
        <v>3438</v>
      </c>
      <c r="AE178" s="3" t="s">
        <v>3439</v>
      </c>
      <c r="AF178" s="3"/>
      <c r="AG178" s="3" t="s">
        <v>3440</v>
      </c>
      <c r="AH178" s="3" t="s">
        <v>1092</v>
      </c>
      <c r="AI178" s="3"/>
      <c r="AJ178" s="3" t="s">
        <v>1967</v>
      </c>
    </row>
    <row r="179" ht="12.75" customHeight="1">
      <c r="A179" s="3" t="s">
        <v>1095</v>
      </c>
      <c r="B179" s="3" t="s">
        <v>1096</v>
      </c>
      <c r="C179" s="3" t="s">
        <v>3441</v>
      </c>
      <c r="D179" s="3"/>
      <c r="E179" s="3" t="s">
        <v>1953</v>
      </c>
      <c r="F179" s="3"/>
      <c r="G179" s="3" t="s">
        <v>1094</v>
      </c>
      <c r="H179" s="3"/>
      <c r="I179" s="3" t="s">
        <v>3324</v>
      </c>
      <c r="J179" s="3" t="s">
        <v>1097</v>
      </c>
      <c r="K179" s="3" t="s">
        <v>17</v>
      </c>
      <c r="L179" s="3" t="s">
        <v>3442</v>
      </c>
      <c r="M179" s="3" t="s">
        <v>3011</v>
      </c>
      <c r="N179" s="3"/>
      <c r="O179" s="3"/>
      <c r="P179" s="3" t="s">
        <v>1959</v>
      </c>
      <c r="Q179" s="3" t="s">
        <v>1959</v>
      </c>
      <c r="R179" s="3"/>
      <c r="S179" s="3" t="s">
        <v>3443</v>
      </c>
      <c r="T179" s="3" t="s">
        <v>2063</v>
      </c>
      <c r="U179" s="3" t="s">
        <v>755</v>
      </c>
      <c r="V179" s="3" t="s">
        <v>2328</v>
      </c>
      <c r="W179" s="3" t="s">
        <v>755</v>
      </c>
      <c r="X179" s="3" t="s">
        <v>2443</v>
      </c>
      <c r="Y179" s="3" t="s">
        <v>1099</v>
      </c>
      <c r="Z179" s="3" t="s">
        <v>3444</v>
      </c>
      <c r="AA179" s="3" t="s">
        <v>3444</v>
      </c>
      <c r="AB179" s="3" t="s">
        <v>1098</v>
      </c>
      <c r="AC179" s="3" t="s">
        <v>3444</v>
      </c>
      <c r="AD179" s="3" t="s">
        <v>3445</v>
      </c>
      <c r="AE179" s="3" t="s">
        <v>2332</v>
      </c>
      <c r="AF179" s="3" t="s">
        <v>3444</v>
      </c>
      <c r="AG179" s="3" t="s">
        <v>3446</v>
      </c>
      <c r="AH179" s="3" t="s">
        <v>1098</v>
      </c>
      <c r="AI179" s="3"/>
      <c r="AJ179" s="3" t="s">
        <v>1967</v>
      </c>
    </row>
    <row r="180" ht="12.75" customHeight="1">
      <c r="A180" s="3" t="s">
        <v>1101</v>
      </c>
      <c r="B180" s="3" t="s">
        <v>1102</v>
      </c>
      <c r="C180" s="3" t="s">
        <v>3447</v>
      </c>
      <c r="D180" s="3"/>
      <c r="E180" s="3" t="s">
        <v>1953</v>
      </c>
      <c r="F180" s="3"/>
      <c r="G180" s="3" t="s">
        <v>1100</v>
      </c>
      <c r="H180" s="3"/>
      <c r="I180" s="3" t="s">
        <v>3324</v>
      </c>
      <c r="J180" s="3" t="s">
        <v>1103</v>
      </c>
      <c r="K180" s="3" t="s">
        <v>17</v>
      </c>
      <c r="L180" s="3" t="s">
        <v>3448</v>
      </c>
      <c r="M180" s="3" t="s">
        <v>3011</v>
      </c>
      <c r="N180" s="3"/>
      <c r="O180" s="3"/>
      <c r="P180" s="3" t="s">
        <v>1959</v>
      </c>
      <c r="Q180" s="3" t="s">
        <v>1959</v>
      </c>
      <c r="R180" s="3"/>
      <c r="S180" s="3" t="s">
        <v>2453</v>
      </c>
      <c r="T180" s="3" t="s">
        <v>2063</v>
      </c>
      <c r="U180" s="3" t="s">
        <v>755</v>
      </c>
      <c r="V180" s="3" t="s">
        <v>2328</v>
      </c>
      <c r="W180" s="3" t="s">
        <v>755</v>
      </c>
      <c r="X180" s="3" t="s">
        <v>2443</v>
      </c>
      <c r="Y180" s="3" t="s">
        <v>1105</v>
      </c>
      <c r="Z180" s="3"/>
      <c r="AA180" s="3"/>
      <c r="AB180" s="3" t="s">
        <v>1104</v>
      </c>
      <c r="AC180" s="3"/>
      <c r="AD180" s="3" t="s">
        <v>3449</v>
      </c>
      <c r="AE180" s="3" t="s">
        <v>2332</v>
      </c>
      <c r="AF180" s="3"/>
      <c r="AG180" s="3" t="s">
        <v>3450</v>
      </c>
      <c r="AH180" s="3" t="s">
        <v>1104</v>
      </c>
      <c r="AI180" s="3"/>
      <c r="AJ180" s="3" t="s">
        <v>1967</v>
      </c>
    </row>
    <row r="181" ht="12.75" customHeight="1">
      <c r="A181" s="3" t="s">
        <v>1107</v>
      </c>
      <c r="B181" s="3" t="s">
        <v>1108</v>
      </c>
      <c r="C181" s="3" t="s">
        <v>3451</v>
      </c>
      <c r="D181" s="3"/>
      <c r="E181" s="3" t="s">
        <v>1953</v>
      </c>
      <c r="F181" s="3" t="s">
        <v>3452</v>
      </c>
      <c r="G181" s="3" t="s">
        <v>1106</v>
      </c>
      <c r="H181" s="3" t="s">
        <v>3453</v>
      </c>
      <c r="I181" s="3" t="s">
        <v>3357</v>
      </c>
      <c r="J181" s="3" t="s">
        <v>1109</v>
      </c>
      <c r="K181" s="3" t="s">
        <v>17</v>
      </c>
      <c r="L181" s="3" t="s">
        <v>3454</v>
      </c>
      <c r="M181" s="3" t="s">
        <v>3011</v>
      </c>
      <c r="N181" s="3" t="s">
        <v>2846</v>
      </c>
      <c r="O181" s="3" t="s">
        <v>2317</v>
      </c>
      <c r="P181" s="3" t="s">
        <v>1959</v>
      </c>
      <c r="Q181" s="3" t="s">
        <v>1959</v>
      </c>
      <c r="R181" s="3"/>
      <c r="S181" s="3"/>
      <c r="T181" s="3" t="s">
        <v>2318</v>
      </c>
      <c r="U181" s="3" t="s">
        <v>755</v>
      </c>
      <c r="V181" s="3" t="s">
        <v>2847</v>
      </c>
      <c r="W181" s="3" t="s">
        <v>755</v>
      </c>
      <c r="X181" s="3" t="s">
        <v>2362</v>
      </c>
      <c r="Y181" s="3" t="s">
        <v>1111</v>
      </c>
      <c r="Z181" s="3"/>
      <c r="AA181" s="3"/>
      <c r="AB181" s="3" t="s">
        <v>1110</v>
      </c>
      <c r="AC181" s="3"/>
      <c r="AD181" s="3" t="s">
        <v>3455</v>
      </c>
      <c r="AE181" s="3" t="s">
        <v>3456</v>
      </c>
      <c r="AF181" s="3"/>
      <c r="AG181" s="3" t="s">
        <v>3457</v>
      </c>
      <c r="AH181" s="3" t="s">
        <v>1110</v>
      </c>
      <c r="AI181" s="3"/>
      <c r="AJ181" s="3" t="s">
        <v>1967</v>
      </c>
    </row>
    <row r="182" ht="12.75" customHeight="1">
      <c r="A182" s="3" t="s">
        <v>1113</v>
      </c>
      <c r="B182" s="3" t="s">
        <v>1114</v>
      </c>
      <c r="C182" s="3" t="s">
        <v>3458</v>
      </c>
      <c r="D182" s="3"/>
      <c r="E182" s="3" t="s">
        <v>1953</v>
      </c>
      <c r="F182" s="3" t="s">
        <v>3459</v>
      </c>
      <c r="G182" s="3" t="s">
        <v>1112</v>
      </c>
      <c r="H182" s="3"/>
      <c r="I182" s="3" t="s">
        <v>3460</v>
      </c>
      <c r="J182" s="3" t="s">
        <v>1115</v>
      </c>
      <c r="K182" s="3" t="s">
        <v>497</v>
      </c>
      <c r="L182" s="3" t="s">
        <v>3461</v>
      </c>
      <c r="M182" s="3" t="s">
        <v>3011</v>
      </c>
      <c r="N182" s="3"/>
      <c r="O182" s="3" t="s">
        <v>1974</v>
      </c>
      <c r="P182" s="3" t="s">
        <v>1959</v>
      </c>
      <c r="Q182" s="3" t="s">
        <v>1959</v>
      </c>
      <c r="R182" s="3"/>
      <c r="S182" s="3"/>
      <c r="T182" s="3" t="s">
        <v>2063</v>
      </c>
      <c r="U182" s="3" t="s">
        <v>755</v>
      </c>
      <c r="V182" s="3" t="s">
        <v>2370</v>
      </c>
      <c r="W182" s="3" t="s">
        <v>755</v>
      </c>
      <c r="X182" s="3" t="s">
        <v>2480</v>
      </c>
      <c r="Y182" s="3" t="s">
        <v>1117</v>
      </c>
      <c r="Z182" s="3"/>
      <c r="AA182" s="3"/>
      <c r="AB182" s="3" t="s">
        <v>1116</v>
      </c>
      <c r="AC182" s="3"/>
      <c r="AD182" s="3" t="s">
        <v>3462</v>
      </c>
      <c r="AE182" s="3" t="s">
        <v>3463</v>
      </c>
      <c r="AF182" s="3"/>
      <c r="AG182" s="3" t="s">
        <v>3464</v>
      </c>
      <c r="AH182" s="3" t="s">
        <v>1116</v>
      </c>
      <c r="AI182" s="3"/>
      <c r="AJ182" s="3" t="s">
        <v>1967</v>
      </c>
    </row>
    <row r="183" ht="12.75" customHeight="1">
      <c r="A183" s="3" t="s">
        <v>1119</v>
      </c>
      <c r="B183" s="3" t="s">
        <v>1120</v>
      </c>
      <c r="C183" s="3" t="s">
        <v>3465</v>
      </c>
      <c r="D183" s="3"/>
      <c r="E183" s="3" t="s">
        <v>1953</v>
      </c>
      <c r="F183" s="3" t="s">
        <v>3466</v>
      </c>
      <c r="G183" s="3" t="s">
        <v>1118</v>
      </c>
      <c r="H183" s="3"/>
      <c r="I183" s="3" t="s">
        <v>3357</v>
      </c>
      <c r="J183" s="3" t="s">
        <v>1121</v>
      </c>
      <c r="K183" s="3" t="s">
        <v>17</v>
      </c>
      <c r="L183" s="3" t="s">
        <v>3467</v>
      </c>
      <c r="M183" s="3" t="s">
        <v>3011</v>
      </c>
      <c r="N183" s="3" t="s">
        <v>2846</v>
      </c>
      <c r="O183" s="3" t="s">
        <v>1958</v>
      </c>
      <c r="P183" s="3" t="s">
        <v>1959</v>
      </c>
      <c r="Q183" s="3" t="s">
        <v>1959</v>
      </c>
      <c r="R183" s="3"/>
      <c r="S183" s="3"/>
      <c r="T183" s="3" t="s">
        <v>2318</v>
      </c>
      <c r="U183" s="3" t="s">
        <v>755</v>
      </c>
      <c r="V183" s="3" t="s">
        <v>2847</v>
      </c>
      <c r="W183" s="3" t="s">
        <v>755</v>
      </c>
      <c r="X183" s="3" t="s">
        <v>2362</v>
      </c>
      <c r="Y183" s="3" t="s">
        <v>1123</v>
      </c>
      <c r="Z183" s="3"/>
      <c r="AA183" s="3"/>
      <c r="AB183" s="3" t="s">
        <v>1122</v>
      </c>
      <c r="AC183" s="3"/>
      <c r="AD183" s="3" t="s">
        <v>3468</v>
      </c>
      <c r="AE183" s="3" t="s">
        <v>3469</v>
      </c>
      <c r="AF183" s="3"/>
      <c r="AG183" s="3" t="s">
        <v>3470</v>
      </c>
      <c r="AH183" s="3" t="s">
        <v>1122</v>
      </c>
      <c r="AI183" s="3"/>
      <c r="AJ183" s="3" t="s">
        <v>1967</v>
      </c>
    </row>
    <row r="184" ht="12.75" customHeight="1">
      <c r="A184" s="3" t="s">
        <v>1125</v>
      </c>
      <c r="B184" s="3" t="s">
        <v>1126</v>
      </c>
      <c r="C184" s="3" t="s">
        <v>3471</v>
      </c>
      <c r="D184" s="3"/>
      <c r="E184" s="3" t="s">
        <v>1953</v>
      </c>
      <c r="F184" s="3"/>
      <c r="G184" s="3" t="s">
        <v>1124</v>
      </c>
      <c r="H184" s="3"/>
      <c r="I184" s="3" t="s">
        <v>3324</v>
      </c>
      <c r="J184" s="3" t="s">
        <v>1127</v>
      </c>
      <c r="K184" s="3" t="s">
        <v>17</v>
      </c>
      <c r="L184" s="3" t="s">
        <v>3472</v>
      </c>
      <c r="M184" s="3" t="s">
        <v>3011</v>
      </c>
      <c r="N184" s="3"/>
      <c r="O184" s="3"/>
      <c r="P184" s="3" t="s">
        <v>1959</v>
      </c>
      <c r="Q184" s="3" t="s">
        <v>1959</v>
      </c>
      <c r="R184" s="3"/>
      <c r="S184" s="3" t="s">
        <v>2351</v>
      </c>
      <c r="T184" s="3" t="s">
        <v>2063</v>
      </c>
      <c r="U184" s="3" t="s">
        <v>755</v>
      </c>
      <c r="V184" s="3" t="s">
        <v>2328</v>
      </c>
      <c r="W184" s="3" t="s">
        <v>755</v>
      </c>
      <c r="X184" s="3" t="s">
        <v>2443</v>
      </c>
      <c r="Y184" s="3" t="s">
        <v>1129</v>
      </c>
      <c r="Z184" s="3"/>
      <c r="AA184" s="3"/>
      <c r="AB184" s="3" t="s">
        <v>1128</v>
      </c>
      <c r="AC184" s="3"/>
      <c r="AD184" s="3" t="s">
        <v>3473</v>
      </c>
      <c r="AE184" s="3" t="s">
        <v>2332</v>
      </c>
      <c r="AF184" s="3"/>
      <c r="AG184" s="3" t="s">
        <v>3474</v>
      </c>
      <c r="AH184" s="3" t="s">
        <v>1128</v>
      </c>
      <c r="AI184" s="3"/>
      <c r="AJ184" s="3" t="s">
        <v>1967</v>
      </c>
    </row>
    <row r="185" ht="12.75" customHeight="1">
      <c r="A185" s="3" t="s">
        <v>1131</v>
      </c>
      <c r="B185" s="3" t="s">
        <v>1132</v>
      </c>
      <c r="C185" s="3" t="s">
        <v>3475</v>
      </c>
      <c r="D185" s="3"/>
      <c r="E185" s="3" t="s">
        <v>1953</v>
      </c>
      <c r="F185" s="3" t="s">
        <v>3476</v>
      </c>
      <c r="G185" s="3" t="s">
        <v>1130</v>
      </c>
      <c r="H185" s="3"/>
      <c r="I185" s="3" t="s">
        <v>3477</v>
      </c>
      <c r="J185" s="3" t="s">
        <v>1133</v>
      </c>
      <c r="K185" s="3" t="s">
        <v>17</v>
      </c>
      <c r="L185" s="3"/>
      <c r="M185" s="3" t="s">
        <v>3011</v>
      </c>
      <c r="N185" s="3"/>
      <c r="O185" s="3" t="s">
        <v>3478</v>
      </c>
      <c r="P185" s="3" t="s">
        <v>1959</v>
      </c>
      <c r="Q185" s="3" t="s">
        <v>1959</v>
      </c>
      <c r="R185" s="3"/>
      <c r="S185" s="3" t="s">
        <v>3479</v>
      </c>
      <c r="T185" s="3" t="s">
        <v>2913</v>
      </c>
      <c r="U185" s="3" t="s">
        <v>755</v>
      </c>
      <c r="V185" s="3" t="s">
        <v>2914</v>
      </c>
      <c r="W185" s="3" t="s">
        <v>755</v>
      </c>
      <c r="X185" s="3" t="s">
        <v>2480</v>
      </c>
      <c r="Y185" s="3" t="s">
        <v>1135</v>
      </c>
      <c r="Z185" s="3"/>
      <c r="AA185" s="3"/>
      <c r="AB185" s="3" t="s">
        <v>1134</v>
      </c>
      <c r="AC185" s="3"/>
      <c r="AD185" s="3"/>
      <c r="AE185" s="3" t="s">
        <v>3480</v>
      </c>
      <c r="AF185" s="3"/>
      <c r="AG185" s="3" t="s">
        <v>3481</v>
      </c>
      <c r="AH185" s="3" t="s">
        <v>1134</v>
      </c>
      <c r="AI185" s="3"/>
      <c r="AJ185" s="3" t="s">
        <v>1967</v>
      </c>
    </row>
    <row r="186" ht="12.75" customHeight="1">
      <c r="A186" s="3" t="s">
        <v>1137</v>
      </c>
      <c r="B186" s="3" t="s">
        <v>1138</v>
      </c>
      <c r="C186" s="3" t="s">
        <v>3482</v>
      </c>
      <c r="D186" s="3"/>
      <c r="E186" s="3" t="s">
        <v>1953</v>
      </c>
      <c r="F186" s="3" t="s">
        <v>3483</v>
      </c>
      <c r="G186" s="3" t="s">
        <v>1136</v>
      </c>
      <c r="H186" s="3"/>
      <c r="I186" s="3" t="s">
        <v>3484</v>
      </c>
      <c r="J186" s="3" t="s">
        <v>1139</v>
      </c>
      <c r="K186" s="3" t="s">
        <v>17</v>
      </c>
      <c r="L186" s="3" t="s">
        <v>3302</v>
      </c>
      <c r="M186" s="3" t="s">
        <v>3011</v>
      </c>
      <c r="N186" s="3"/>
      <c r="O186" s="3" t="s">
        <v>2112</v>
      </c>
      <c r="P186" s="3" t="s">
        <v>1959</v>
      </c>
      <c r="Q186" s="3" t="s">
        <v>1959</v>
      </c>
      <c r="R186" s="3"/>
      <c r="S186" s="3" t="s">
        <v>3485</v>
      </c>
      <c r="T186" s="3" t="s">
        <v>2236</v>
      </c>
      <c r="U186" s="3" t="s">
        <v>755</v>
      </c>
      <c r="V186" s="3" t="s">
        <v>3486</v>
      </c>
      <c r="W186" s="3" t="s">
        <v>755</v>
      </c>
      <c r="X186" s="3" t="s">
        <v>1974</v>
      </c>
      <c r="Y186" s="3" t="s">
        <v>1141</v>
      </c>
      <c r="Z186" s="3"/>
      <c r="AA186" s="3"/>
      <c r="AB186" s="3" t="s">
        <v>1140</v>
      </c>
      <c r="AC186" s="3"/>
      <c r="AD186" s="3" t="s">
        <v>3487</v>
      </c>
      <c r="AE186" s="3" t="s">
        <v>3488</v>
      </c>
      <c r="AF186" s="3"/>
      <c r="AG186" s="3" t="s">
        <v>3489</v>
      </c>
      <c r="AH186" s="3" t="s">
        <v>1140</v>
      </c>
      <c r="AI186" s="3"/>
      <c r="AJ186" s="3" t="s">
        <v>1967</v>
      </c>
    </row>
    <row r="187" ht="12.75" customHeight="1">
      <c r="A187" s="3" t="s">
        <v>1143</v>
      </c>
      <c r="B187" s="3" t="s">
        <v>1144</v>
      </c>
      <c r="C187" s="3" t="s">
        <v>3490</v>
      </c>
      <c r="D187" s="3"/>
      <c r="E187" s="3" t="s">
        <v>1953</v>
      </c>
      <c r="F187" s="3" t="s">
        <v>3491</v>
      </c>
      <c r="G187" s="3" t="s">
        <v>1142</v>
      </c>
      <c r="H187" s="3"/>
      <c r="I187" s="3" t="s">
        <v>3430</v>
      </c>
      <c r="J187" s="3" t="s">
        <v>1145</v>
      </c>
      <c r="K187" s="3" t="s">
        <v>17</v>
      </c>
      <c r="L187" s="3" t="s">
        <v>3492</v>
      </c>
      <c r="M187" s="3" t="s">
        <v>3011</v>
      </c>
      <c r="N187" s="3"/>
      <c r="O187" s="3" t="s">
        <v>1974</v>
      </c>
      <c r="P187" s="3" t="s">
        <v>1959</v>
      </c>
      <c r="Q187" s="3" t="s">
        <v>1959</v>
      </c>
      <c r="R187" s="3"/>
      <c r="S187" s="3"/>
      <c r="T187" s="3" t="s">
        <v>2063</v>
      </c>
      <c r="U187" s="3" t="s">
        <v>755</v>
      </c>
      <c r="V187" s="3" t="s">
        <v>2370</v>
      </c>
      <c r="W187" s="3" t="s">
        <v>755</v>
      </c>
      <c r="X187" s="3" t="s">
        <v>2480</v>
      </c>
      <c r="Y187" s="3" t="s">
        <v>1147</v>
      </c>
      <c r="Z187" s="3"/>
      <c r="AA187" s="3"/>
      <c r="AB187" s="3" t="s">
        <v>1146</v>
      </c>
      <c r="AC187" s="3"/>
      <c r="AD187" s="3" t="s">
        <v>3493</v>
      </c>
      <c r="AE187" s="3" t="s">
        <v>3494</v>
      </c>
      <c r="AF187" s="3"/>
      <c r="AG187" s="3" t="s">
        <v>3495</v>
      </c>
      <c r="AH187" s="3" t="s">
        <v>1146</v>
      </c>
      <c r="AI187" s="3"/>
      <c r="AJ187" s="3" t="s">
        <v>1967</v>
      </c>
    </row>
    <row r="188" ht="12.75" customHeight="1">
      <c r="A188" s="3" t="s">
        <v>1149</v>
      </c>
      <c r="B188" s="3" t="s">
        <v>1150</v>
      </c>
      <c r="C188" s="3" t="s">
        <v>3496</v>
      </c>
      <c r="D188" s="3"/>
      <c r="E188" s="3" t="s">
        <v>1953</v>
      </c>
      <c r="F188" s="3" t="s">
        <v>3497</v>
      </c>
      <c r="G188" s="3" t="s">
        <v>1148</v>
      </c>
      <c r="H188" s="3"/>
      <c r="I188" s="3" t="s">
        <v>3357</v>
      </c>
      <c r="J188" s="3" t="s">
        <v>1151</v>
      </c>
      <c r="K188" s="3" t="s">
        <v>17</v>
      </c>
      <c r="L188" s="3" t="s">
        <v>3498</v>
      </c>
      <c r="M188" s="3" t="s">
        <v>3011</v>
      </c>
      <c r="N188" s="3" t="s">
        <v>2846</v>
      </c>
      <c r="O188" s="3" t="s">
        <v>1974</v>
      </c>
      <c r="P188" s="3" t="s">
        <v>1959</v>
      </c>
      <c r="Q188" s="3" t="s">
        <v>1959</v>
      </c>
      <c r="R188" s="3"/>
      <c r="S188" s="3"/>
      <c r="T188" s="3" t="s">
        <v>2318</v>
      </c>
      <c r="U188" s="3" t="s">
        <v>755</v>
      </c>
      <c r="V188" s="3" t="s">
        <v>2847</v>
      </c>
      <c r="W188" s="3" t="s">
        <v>755</v>
      </c>
      <c r="X188" s="3" t="s">
        <v>2362</v>
      </c>
      <c r="Y188" s="3" t="s">
        <v>1153</v>
      </c>
      <c r="Z188" s="3"/>
      <c r="AA188" s="3"/>
      <c r="AB188" s="3" t="s">
        <v>1152</v>
      </c>
      <c r="AC188" s="3"/>
      <c r="AD188" s="3" t="s">
        <v>3499</v>
      </c>
      <c r="AE188" s="3" t="s">
        <v>3500</v>
      </c>
      <c r="AF188" s="3"/>
      <c r="AG188" s="3" t="s">
        <v>3501</v>
      </c>
      <c r="AH188" s="3" t="s">
        <v>1152</v>
      </c>
      <c r="AI188" s="3"/>
      <c r="AJ188" s="3" t="s">
        <v>1967</v>
      </c>
    </row>
    <row r="189" ht="12.75" customHeight="1">
      <c r="A189" s="3" t="s">
        <v>1155</v>
      </c>
      <c r="B189" s="3" t="s">
        <v>1156</v>
      </c>
      <c r="C189" s="3" t="s">
        <v>3502</v>
      </c>
      <c r="D189" s="3"/>
      <c r="E189" s="3" t="s">
        <v>1953</v>
      </c>
      <c r="F189" s="3"/>
      <c r="G189" s="3" t="s">
        <v>1154</v>
      </c>
      <c r="H189" s="3"/>
      <c r="I189" s="3" t="s">
        <v>3324</v>
      </c>
      <c r="J189" s="3" t="s">
        <v>1157</v>
      </c>
      <c r="K189" s="3" t="s">
        <v>17</v>
      </c>
      <c r="L189" s="3" t="s">
        <v>3503</v>
      </c>
      <c r="M189" s="3" t="s">
        <v>3011</v>
      </c>
      <c r="N189" s="3"/>
      <c r="O189" s="3"/>
      <c r="P189" s="3" t="s">
        <v>1959</v>
      </c>
      <c r="Q189" s="3" t="s">
        <v>1959</v>
      </c>
      <c r="R189" s="3"/>
      <c r="S189" s="3" t="s">
        <v>3504</v>
      </c>
      <c r="T189" s="3" t="s">
        <v>2063</v>
      </c>
      <c r="U189" s="3" t="s">
        <v>755</v>
      </c>
      <c r="V189" s="3" t="s">
        <v>2398</v>
      </c>
      <c r="W189" s="3" t="s">
        <v>755</v>
      </c>
      <c r="X189" s="3" t="s">
        <v>2443</v>
      </c>
      <c r="Y189" s="3" t="s">
        <v>1159</v>
      </c>
      <c r="Z189" s="3"/>
      <c r="AA189" s="3"/>
      <c r="AB189" s="3" t="s">
        <v>1158</v>
      </c>
      <c r="AC189" s="3"/>
      <c r="AD189" s="3" t="s">
        <v>3505</v>
      </c>
      <c r="AE189" s="3" t="s">
        <v>2332</v>
      </c>
      <c r="AF189" s="3"/>
      <c r="AG189" s="3" t="s">
        <v>3506</v>
      </c>
      <c r="AH189" s="3" t="s">
        <v>1158</v>
      </c>
      <c r="AI189" s="3"/>
      <c r="AJ189" s="3" t="s">
        <v>1967</v>
      </c>
    </row>
    <row r="190" ht="12.75" customHeight="1">
      <c r="A190" s="3" t="s">
        <v>1161</v>
      </c>
      <c r="B190" s="3" t="s">
        <v>1162</v>
      </c>
      <c r="C190" s="3" t="s">
        <v>3507</v>
      </c>
      <c r="D190" s="3"/>
      <c r="E190" s="3" t="s">
        <v>1953</v>
      </c>
      <c r="F190" s="3" t="s">
        <v>3508</v>
      </c>
      <c r="G190" s="3" t="s">
        <v>1160</v>
      </c>
      <c r="H190" s="3"/>
      <c r="I190" s="3" t="s">
        <v>3357</v>
      </c>
      <c r="J190" s="3" t="s">
        <v>1163</v>
      </c>
      <c r="K190" s="3" t="s">
        <v>17</v>
      </c>
      <c r="L190" s="3" t="s">
        <v>3509</v>
      </c>
      <c r="M190" s="3" t="s">
        <v>3011</v>
      </c>
      <c r="N190" s="3" t="s">
        <v>2846</v>
      </c>
      <c r="O190" s="3" t="s">
        <v>2013</v>
      </c>
      <c r="P190" s="3" t="s">
        <v>1959</v>
      </c>
      <c r="Q190" s="3" t="s">
        <v>1959</v>
      </c>
      <c r="R190" s="3"/>
      <c r="S190" s="3"/>
      <c r="T190" s="3" t="s">
        <v>2318</v>
      </c>
      <c r="U190" s="3" t="s">
        <v>755</v>
      </c>
      <c r="V190" s="3" t="s">
        <v>2847</v>
      </c>
      <c r="W190" s="3" t="s">
        <v>755</v>
      </c>
      <c r="X190" s="3" t="s">
        <v>2362</v>
      </c>
      <c r="Y190" s="3" t="s">
        <v>1165</v>
      </c>
      <c r="Z190" s="3"/>
      <c r="AA190" s="3"/>
      <c r="AB190" s="3" t="s">
        <v>1164</v>
      </c>
      <c r="AC190" s="3"/>
      <c r="AD190" s="3" t="s">
        <v>3510</v>
      </c>
      <c r="AE190" s="3" t="s">
        <v>3511</v>
      </c>
      <c r="AF190" s="3"/>
      <c r="AG190" s="3" t="s">
        <v>3512</v>
      </c>
      <c r="AH190" s="3" t="s">
        <v>1164</v>
      </c>
      <c r="AI190" s="3"/>
      <c r="AJ190" s="3" t="s">
        <v>1967</v>
      </c>
    </row>
    <row r="191" ht="12.75" customHeight="1">
      <c r="A191" s="3" t="s">
        <v>1167</v>
      </c>
      <c r="B191" s="3" t="s">
        <v>1168</v>
      </c>
      <c r="C191" s="3" t="s">
        <v>3513</v>
      </c>
      <c r="D191" s="3"/>
      <c r="E191" s="3" t="s">
        <v>1953</v>
      </c>
      <c r="F191" s="3" t="s">
        <v>3514</v>
      </c>
      <c r="G191" s="3" t="s">
        <v>1166</v>
      </c>
      <c r="H191" s="3" t="s">
        <v>3515</v>
      </c>
      <c r="I191" s="3" t="s">
        <v>3516</v>
      </c>
      <c r="J191" s="3" t="s">
        <v>1169</v>
      </c>
      <c r="K191" s="3" t="s">
        <v>497</v>
      </c>
      <c r="L191" s="3" t="s">
        <v>3517</v>
      </c>
      <c r="M191" s="3" t="s">
        <v>3011</v>
      </c>
      <c r="N191" s="3"/>
      <c r="O191" s="3" t="s">
        <v>2146</v>
      </c>
      <c r="P191" s="3" t="s">
        <v>1959</v>
      </c>
      <c r="Q191" s="3" t="s">
        <v>1959</v>
      </c>
      <c r="R191" s="3"/>
      <c r="S191" s="3"/>
      <c r="T191" s="3" t="s">
        <v>2063</v>
      </c>
      <c r="U191" s="3" t="s">
        <v>755</v>
      </c>
      <c r="V191" s="3" t="s">
        <v>2370</v>
      </c>
      <c r="W191" s="3" t="s">
        <v>755</v>
      </c>
      <c r="X191" s="3" t="s">
        <v>2480</v>
      </c>
      <c r="Y191" s="3" t="s">
        <v>1171</v>
      </c>
      <c r="Z191" s="3"/>
      <c r="AA191" s="3"/>
      <c r="AB191" s="3" t="s">
        <v>1170</v>
      </c>
      <c r="AC191" s="3"/>
      <c r="AD191" s="3" t="s">
        <v>3518</v>
      </c>
      <c r="AE191" s="3" t="s">
        <v>3519</v>
      </c>
      <c r="AF191" s="3"/>
      <c r="AG191" s="3" t="s">
        <v>3520</v>
      </c>
      <c r="AH191" s="3" t="s">
        <v>1170</v>
      </c>
      <c r="AI191" s="3"/>
      <c r="AJ191" s="3" t="s">
        <v>1967</v>
      </c>
    </row>
    <row r="192" ht="12.75" customHeight="1">
      <c r="A192" s="3" t="s">
        <v>1173</v>
      </c>
      <c r="B192" s="3" t="s">
        <v>1174</v>
      </c>
      <c r="C192" s="3" t="s">
        <v>3521</v>
      </c>
      <c r="D192" s="3"/>
      <c r="E192" s="3" t="s">
        <v>1953</v>
      </c>
      <c r="F192" s="3" t="s">
        <v>3522</v>
      </c>
      <c r="G192" s="3" t="s">
        <v>1172</v>
      </c>
      <c r="H192" s="3"/>
      <c r="I192" s="3" t="s">
        <v>3357</v>
      </c>
      <c r="J192" s="3" t="s">
        <v>1175</v>
      </c>
      <c r="K192" s="3" t="s">
        <v>17</v>
      </c>
      <c r="L192" s="3" t="s">
        <v>3523</v>
      </c>
      <c r="M192" s="3" t="s">
        <v>3011</v>
      </c>
      <c r="N192" s="3" t="s">
        <v>2846</v>
      </c>
      <c r="O192" s="3" t="s">
        <v>2146</v>
      </c>
      <c r="P192" s="3" t="s">
        <v>1959</v>
      </c>
      <c r="Q192" s="3" t="s">
        <v>1959</v>
      </c>
      <c r="R192" s="3"/>
      <c r="S192" s="3"/>
      <c r="T192" s="3" t="s">
        <v>2318</v>
      </c>
      <c r="U192" s="3" t="s">
        <v>755</v>
      </c>
      <c r="V192" s="3" t="s">
        <v>2847</v>
      </c>
      <c r="W192" s="3" t="s">
        <v>755</v>
      </c>
      <c r="X192" s="3" t="s">
        <v>2362</v>
      </c>
      <c r="Y192" s="3" t="s">
        <v>1177</v>
      </c>
      <c r="Z192" s="3"/>
      <c r="AA192" s="3"/>
      <c r="AB192" s="3" t="s">
        <v>1176</v>
      </c>
      <c r="AC192" s="3"/>
      <c r="AD192" s="3" t="s">
        <v>3524</v>
      </c>
      <c r="AE192" s="3" t="s">
        <v>2474</v>
      </c>
      <c r="AF192" s="3"/>
      <c r="AG192" s="3" t="s">
        <v>3525</v>
      </c>
      <c r="AH192" s="3" t="s">
        <v>1176</v>
      </c>
      <c r="AI192" s="3"/>
      <c r="AJ192" s="3" t="s">
        <v>1967</v>
      </c>
    </row>
    <row r="193" ht="12.75" customHeight="1">
      <c r="A193" s="3" t="s">
        <v>1179</v>
      </c>
      <c r="B193" s="3" t="s">
        <v>1180</v>
      </c>
      <c r="C193" s="3" t="s">
        <v>3526</v>
      </c>
      <c r="D193" s="3"/>
      <c r="E193" s="3" t="s">
        <v>1953</v>
      </c>
      <c r="F193" s="3"/>
      <c r="G193" s="3" t="s">
        <v>1178</v>
      </c>
      <c r="H193" s="3"/>
      <c r="I193" s="3" t="s">
        <v>3527</v>
      </c>
      <c r="J193" s="3" t="s">
        <v>1182</v>
      </c>
      <c r="K193" s="3" t="s">
        <v>17</v>
      </c>
      <c r="L193" s="3" t="s">
        <v>3528</v>
      </c>
      <c r="M193" s="3" t="s">
        <v>3529</v>
      </c>
      <c r="N193" s="3"/>
      <c r="O193" s="3"/>
      <c r="P193" s="3" t="s">
        <v>1959</v>
      </c>
      <c r="Q193" s="3" t="s">
        <v>1959</v>
      </c>
      <c r="R193" s="3"/>
      <c r="S193" s="3"/>
      <c r="T193" s="3" t="s">
        <v>2813</v>
      </c>
      <c r="U193" s="3" t="s">
        <v>3530</v>
      </c>
      <c r="V193" s="3" t="s">
        <v>2814</v>
      </c>
      <c r="W193" s="3" t="s">
        <v>1181</v>
      </c>
      <c r="X193" s="3"/>
      <c r="Y193" s="3" t="s">
        <v>1184</v>
      </c>
      <c r="Z193" s="3"/>
      <c r="AA193" s="3"/>
      <c r="AB193" s="3" t="s">
        <v>1183</v>
      </c>
      <c r="AC193" s="3"/>
      <c r="AD193" s="3" t="s">
        <v>3531</v>
      </c>
      <c r="AE193" s="3" t="s">
        <v>3532</v>
      </c>
      <c r="AF193" s="3"/>
      <c r="AG193" s="3" t="s">
        <v>3533</v>
      </c>
      <c r="AH193" s="3" t="s">
        <v>1183</v>
      </c>
      <c r="AI193" s="3"/>
      <c r="AJ193" s="3" t="s">
        <v>1967</v>
      </c>
    </row>
    <row r="194" ht="12.75" customHeight="1">
      <c r="A194" s="3" t="s">
        <v>1186</v>
      </c>
      <c r="B194" s="3" t="s">
        <v>1187</v>
      </c>
      <c r="C194" s="3" t="s">
        <v>3534</v>
      </c>
      <c r="D194" s="3"/>
      <c r="E194" s="3" t="s">
        <v>1953</v>
      </c>
      <c r="F194" s="3" t="s">
        <v>3535</v>
      </c>
      <c r="G194" s="3" t="s">
        <v>1185</v>
      </c>
      <c r="H194" s="3"/>
      <c r="I194" s="3" t="s">
        <v>2966</v>
      </c>
      <c r="J194" s="3" t="s">
        <v>1188</v>
      </c>
      <c r="K194" s="3" t="s">
        <v>17</v>
      </c>
      <c r="L194" s="3"/>
      <c r="M194" s="3" t="s">
        <v>3529</v>
      </c>
      <c r="N194" s="3" t="s">
        <v>2489</v>
      </c>
      <c r="O194" s="3" t="s">
        <v>2146</v>
      </c>
      <c r="P194" s="3" t="s">
        <v>1959</v>
      </c>
      <c r="Q194" s="3" t="s">
        <v>1959</v>
      </c>
      <c r="R194" s="3"/>
      <c r="S194" s="3"/>
      <c r="T194" s="3" t="s">
        <v>2015</v>
      </c>
      <c r="U194" s="3" t="s">
        <v>3530</v>
      </c>
      <c r="V194" s="3" t="s">
        <v>2490</v>
      </c>
      <c r="W194" s="3" t="s">
        <v>1181</v>
      </c>
      <c r="X194" s="3" t="s">
        <v>2617</v>
      </c>
      <c r="Y194" s="3" t="s">
        <v>1190</v>
      </c>
      <c r="Z194" s="3"/>
      <c r="AA194" s="3"/>
      <c r="AB194" s="3" t="s">
        <v>1189</v>
      </c>
      <c r="AC194" s="3"/>
      <c r="AD194" s="3" t="s">
        <v>3536</v>
      </c>
      <c r="AE194" s="3"/>
      <c r="AF194" s="3"/>
      <c r="AG194" s="3" t="s">
        <v>3537</v>
      </c>
      <c r="AH194" s="3" t="s">
        <v>1189</v>
      </c>
      <c r="AI194" s="3"/>
      <c r="AJ194" s="3" t="s">
        <v>1967</v>
      </c>
    </row>
    <row r="195" ht="12.75" customHeight="1">
      <c r="A195" s="3" t="s">
        <v>1192</v>
      </c>
      <c r="B195" s="3" t="s">
        <v>1193</v>
      </c>
      <c r="C195" s="3" t="s">
        <v>3538</v>
      </c>
      <c r="D195" s="3" t="s">
        <v>1194</v>
      </c>
      <c r="E195" s="3" t="s">
        <v>1953</v>
      </c>
      <c r="F195" s="3"/>
      <c r="G195" s="3" t="s">
        <v>1191</v>
      </c>
      <c r="H195" s="3"/>
      <c r="I195" s="3" t="s">
        <v>3539</v>
      </c>
      <c r="J195" s="3" t="s">
        <v>1195</v>
      </c>
      <c r="K195" s="3" t="s">
        <v>17</v>
      </c>
      <c r="L195" s="3"/>
      <c r="M195" s="3" t="s">
        <v>3540</v>
      </c>
      <c r="N195" s="3" t="s">
        <v>3541</v>
      </c>
      <c r="O195" s="3" t="s">
        <v>2076</v>
      </c>
      <c r="P195" s="3" t="s">
        <v>1959</v>
      </c>
      <c r="Q195" s="3" t="s">
        <v>1959</v>
      </c>
      <c r="R195" s="3" t="s">
        <v>1194</v>
      </c>
      <c r="S195" s="3" t="s">
        <v>3542</v>
      </c>
      <c r="T195" s="3" t="s">
        <v>3543</v>
      </c>
      <c r="U195" s="3" t="s">
        <v>3544</v>
      </c>
      <c r="V195" s="3" t="s">
        <v>3545</v>
      </c>
      <c r="W195" s="3" t="s">
        <v>1181</v>
      </c>
      <c r="X195" s="3" t="s">
        <v>2480</v>
      </c>
      <c r="Y195" s="3" t="s">
        <v>1197</v>
      </c>
      <c r="Z195" s="3"/>
      <c r="AA195" s="3"/>
      <c r="AB195" s="3" t="s">
        <v>1196</v>
      </c>
      <c r="AC195" s="3"/>
      <c r="AD195" s="3" t="s">
        <v>3546</v>
      </c>
      <c r="AE195" s="3" t="s">
        <v>3547</v>
      </c>
      <c r="AF195" s="3"/>
      <c r="AG195" s="3" t="s">
        <v>3548</v>
      </c>
      <c r="AH195" s="3" t="s">
        <v>1196</v>
      </c>
      <c r="AI195" s="3"/>
      <c r="AJ195" s="3" t="s">
        <v>1967</v>
      </c>
    </row>
    <row r="196" ht="12.75" customHeight="1">
      <c r="A196" s="3" t="s">
        <v>1199</v>
      </c>
      <c r="B196" s="3" t="s">
        <v>1200</v>
      </c>
      <c r="C196" s="3" t="s">
        <v>3549</v>
      </c>
      <c r="D196" s="3"/>
      <c r="E196" s="3" t="s">
        <v>1953</v>
      </c>
      <c r="F196" s="3"/>
      <c r="G196" s="3" t="s">
        <v>1198</v>
      </c>
      <c r="H196" s="3"/>
      <c r="I196" s="3" t="s">
        <v>3527</v>
      </c>
      <c r="J196" s="3" t="s">
        <v>1201</v>
      </c>
      <c r="K196" s="3" t="s">
        <v>17</v>
      </c>
      <c r="L196" s="3" t="s">
        <v>3550</v>
      </c>
      <c r="M196" s="3" t="s">
        <v>3540</v>
      </c>
      <c r="N196" s="3"/>
      <c r="O196" s="3"/>
      <c r="P196" s="3" t="s">
        <v>1959</v>
      </c>
      <c r="Q196" s="3" t="s">
        <v>1959</v>
      </c>
      <c r="R196" s="3"/>
      <c r="S196" s="3"/>
      <c r="T196" s="3" t="s">
        <v>2813</v>
      </c>
      <c r="U196" s="3" t="s">
        <v>3544</v>
      </c>
      <c r="V196" s="3" t="s">
        <v>2814</v>
      </c>
      <c r="W196" s="3" t="s">
        <v>1181</v>
      </c>
      <c r="X196" s="3"/>
      <c r="Y196" s="3" t="s">
        <v>1203</v>
      </c>
      <c r="Z196" s="3"/>
      <c r="AA196" s="3"/>
      <c r="AB196" s="3" t="s">
        <v>1202</v>
      </c>
      <c r="AC196" s="3"/>
      <c r="AD196" s="3" t="s">
        <v>3551</v>
      </c>
      <c r="AE196" s="3" t="s">
        <v>3552</v>
      </c>
      <c r="AF196" s="3"/>
      <c r="AG196" s="3" t="s">
        <v>3553</v>
      </c>
      <c r="AH196" s="3" t="s">
        <v>1202</v>
      </c>
      <c r="AI196" s="3"/>
      <c r="AJ196" s="3" t="s">
        <v>1967</v>
      </c>
    </row>
    <row r="197" ht="12.75" customHeight="1">
      <c r="A197" s="3" t="s">
        <v>1205</v>
      </c>
      <c r="B197" s="3" t="s">
        <v>1206</v>
      </c>
      <c r="C197" s="3" t="s">
        <v>3554</v>
      </c>
      <c r="D197" s="3"/>
      <c r="E197" s="3" t="s">
        <v>1953</v>
      </c>
      <c r="F197" s="3"/>
      <c r="G197" s="3" t="s">
        <v>1204</v>
      </c>
      <c r="H197" s="3"/>
      <c r="I197" s="3" t="s">
        <v>3555</v>
      </c>
      <c r="J197" s="3" t="s">
        <v>1207</v>
      </c>
      <c r="K197" s="3" t="s">
        <v>17</v>
      </c>
      <c r="L197" s="3"/>
      <c r="M197" s="3" t="s">
        <v>3540</v>
      </c>
      <c r="N197" s="3" t="s">
        <v>2776</v>
      </c>
      <c r="O197" s="3" t="s">
        <v>1974</v>
      </c>
      <c r="P197" s="3" t="s">
        <v>1959</v>
      </c>
      <c r="Q197" s="3" t="s">
        <v>1959</v>
      </c>
      <c r="R197" s="3"/>
      <c r="S197" s="3" t="s">
        <v>3556</v>
      </c>
      <c r="T197" s="3" t="s">
        <v>2527</v>
      </c>
      <c r="U197" s="3" t="s">
        <v>3544</v>
      </c>
      <c r="V197" s="3" t="s">
        <v>2778</v>
      </c>
      <c r="W197" s="3" t="s">
        <v>1181</v>
      </c>
      <c r="X197" s="3" t="s">
        <v>2631</v>
      </c>
      <c r="Y197" s="3" t="s">
        <v>1209</v>
      </c>
      <c r="Z197" s="3"/>
      <c r="AA197" s="3"/>
      <c r="AB197" s="3" t="s">
        <v>1208</v>
      </c>
      <c r="AC197" s="3"/>
      <c r="AD197" s="3"/>
      <c r="AE197" s="3" t="s">
        <v>3557</v>
      </c>
      <c r="AF197" s="3"/>
      <c r="AG197" s="3" t="s">
        <v>3558</v>
      </c>
      <c r="AH197" s="3" t="s">
        <v>1208</v>
      </c>
      <c r="AI197" s="3"/>
      <c r="AJ197" s="3" t="s">
        <v>1967</v>
      </c>
    </row>
    <row r="198" ht="12.75" customHeight="1">
      <c r="A198" s="3" t="s">
        <v>1211</v>
      </c>
      <c r="B198" s="3" t="s">
        <v>1212</v>
      </c>
      <c r="C198" s="3" t="s">
        <v>3559</v>
      </c>
      <c r="D198" s="3"/>
      <c r="E198" s="3" t="s">
        <v>1953</v>
      </c>
      <c r="F198" s="3"/>
      <c r="G198" s="3" t="s">
        <v>1210</v>
      </c>
      <c r="H198" s="3"/>
      <c r="I198" s="3" t="s">
        <v>3560</v>
      </c>
      <c r="J198" s="3"/>
      <c r="K198" s="3" t="s">
        <v>17</v>
      </c>
      <c r="L198" s="3"/>
      <c r="M198" s="3" t="s">
        <v>3561</v>
      </c>
      <c r="N198" s="3" t="s">
        <v>3562</v>
      </c>
      <c r="O198" s="3" t="s">
        <v>1974</v>
      </c>
      <c r="P198" s="3" t="s">
        <v>1959</v>
      </c>
      <c r="Q198" s="3" t="s">
        <v>1959</v>
      </c>
      <c r="R198" s="3"/>
      <c r="S198" s="3" t="s">
        <v>3563</v>
      </c>
      <c r="T198" s="3" t="s">
        <v>3564</v>
      </c>
      <c r="U198" s="3" t="s">
        <v>1181</v>
      </c>
      <c r="V198" s="3" t="s">
        <v>3565</v>
      </c>
      <c r="W198" s="3" t="s">
        <v>1181</v>
      </c>
      <c r="X198" s="3" t="s">
        <v>3218</v>
      </c>
      <c r="Y198" s="3" t="s">
        <v>1214</v>
      </c>
      <c r="Z198" s="3"/>
      <c r="AA198" s="3"/>
      <c r="AB198" s="3" t="s">
        <v>1213</v>
      </c>
      <c r="AC198" s="3"/>
      <c r="AD198" s="3"/>
      <c r="AE198" s="3" t="s">
        <v>3566</v>
      </c>
      <c r="AF198" s="3"/>
      <c r="AG198" s="3" t="s">
        <v>3567</v>
      </c>
      <c r="AH198" s="3" t="s">
        <v>1213</v>
      </c>
      <c r="AI198" s="3"/>
      <c r="AJ198" s="3" t="s">
        <v>1967</v>
      </c>
    </row>
    <row r="199" ht="12.75" customHeight="1">
      <c r="A199" s="3" t="s">
        <v>1216</v>
      </c>
      <c r="B199" s="3" t="s">
        <v>1217</v>
      </c>
      <c r="C199" s="3" t="s">
        <v>3568</v>
      </c>
      <c r="D199" s="3"/>
      <c r="E199" s="3" t="s">
        <v>1953</v>
      </c>
      <c r="F199" s="3"/>
      <c r="G199" s="3" t="s">
        <v>1215</v>
      </c>
      <c r="H199" s="3"/>
      <c r="I199" s="3" t="s">
        <v>3560</v>
      </c>
      <c r="J199" s="3"/>
      <c r="K199" s="3" t="s">
        <v>17</v>
      </c>
      <c r="L199" s="3"/>
      <c r="M199" s="3" t="s">
        <v>3561</v>
      </c>
      <c r="N199" s="3" t="s">
        <v>3562</v>
      </c>
      <c r="O199" s="3" t="s">
        <v>1974</v>
      </c>
      <c r="P199" s="3" t="s">
        <v>1959</v>
      </c>
      <c r="Q199" s="3" t="s">
        <v>1959</v>
      </c>
      <c r="R199" s="3"/>
      <c r="S199" s="3" t="s">
        <v>3569</v>
      </c>
      <c r="T199" s="3" t="s">
        <v>3564</v>
      </c>
      <c r="U199" s="3" t="s">
        <v>1181</v>
      </c>
      <c r="V199" s="3" t="s">
        <v>3565</v>
      </c>
      <c r="W199" s="3" t="s">
        <v>1181</v>
      </c>
      <c r="X199" s="3" t="s">
        <v>3218</v>
      </c>
      <c r="Y199" s="3" t="s">
        <v>1219</v>
      </c>
      <c r="Z199" s="3"/>
      <c r="AA199" s="3"/>
      <c r="AB199" s="3" t="s">
        <v>1218</v>
      </c>
      <c r="AC199" s="3"/>
      <c r="AD199" s="3"/>
      <c r="AE199" s="3" t="s">
        <v>3570</v>
      </c>
      <c r="AF199" s="3"/>
      <c r="AG199" s="3" t="s">
        <v>3571</v>
      </c>
      <c r="AH199" s="3" t="s">
        <v>1218</v>
      </c>
      <c r="AI199" s="3"/>
      <c r="AJ199" s="3" t="s">
        <v>1967</v>
      </c>
    </row>
    <row r="200" ht="12.75" customHeight="1">
      <c r="A200" s="3" t="s">
        <v>1221</v>
      </c>
      <c r="B200" s="3" t="s">
        <v>1222</v>
      </c>
      <c r="C200" s="3" t="s">
        <v>3572</v>
      </c>
      <c r="D200" s="3"/>
      <c r="E200" s="3" t="s">
        <v>1953</v>
      </c>
      <c r="F200" s="3"/>
      <c r="G200" s="3" t="s">
        <v>1220</v>
      </c>
      <c r="H200" s="3"/>
      <c r="I200" s="3" t="s">
        <v>3573</v>
      </c>
      <c r="J200" s="3" t="s">
        <v>1223</v>
      </c>
      <c r="K200" s="3" t="s">
        <v>17</v>
      </c>
      <c r="L200" s="3"/>
      <c r="M200" s="3" t="s">
        <v>3574</v>
      </c>
      <c r="N200" s="3" t="s">
        <v>2525</v>
      </c>
      <c r="O200" s="3" t="s">
        <v>2013</v>
      </c>
      <c r="P200" s="3" t="s">
        <v>1959</v>
      </c>
      <c r="Q200" s="3" t="s">
        <v>1959</v>
      </c>
      <c r="R200" s="3"/>
      <c r="S200" s="3" t="s">
        <v>3575</v>
      </c>
      <c r="T200" s="3" t="s">
        <v>2527</v>
      </c>
      <c r="U200" s="3" t="s">
        <v>3576</v>
      </c>
      <c r="V200" s="3" t="s">
        <v>2529</v>
      </c>
      <c r="W200" s="3" t="s">
        <v>1181</v>
      </c>
      <c r="X200" s="3"/>
      <c r="Y200" s="3" t="s">
        <v>1225</v>
      </c>
      <c r="Z200" s="3"/>
      <c r="AA200" s="3"/>
      <c r="AB200" s="3" t="s">
        <v>1224</v>
      </c>
      <c r="AC200" s="3"/>
      <c r="AD200" s="3"/>
      <c r="AE200" s="3" t="s">
        <v>2734</v>
      </c>
      <c r="AF200" s="3"/>
      <c r="AG200" s="3" t="s">
        <v>3577</v>
      </c>
      <c r="AH200" s="3" t="s">
        <v>1224</v>
      </c>
      <c r="AI200" s="3"/>
      <c r="AJ200" s="3" t="s">
        <v>1967</v>
      </c>
    </row>
    <row r="201" ht="12.75" customHeight="1">
      <c r="A201" s="3" t="s">
        <v>1227</v>
      </c>
      <c r="B201" s="3" t="s">
        <v>1228</v>
      </c>
      <c r="C201" s="3" t="s">
        <v>3578</v>
      </c>
      <c r="D201" s="3"/>
      <c r="E201" s="3" t="s">
        <v>1953</v>
      </c>
      <c r="F201" s="3" t="s">
        <v>3579</v>
      </c>
      <c r="G201" s="3" t="s">
        <v>1226</v>
      </c>
      <c r="H201" s="3"/>
      <c r="I201" s="3" t="s">
        <v>3580</v>
      </c>
      <c r="J201" s="3" t="s">
        <v>1229</v>
      </c>
      <c r="K201" s="3" t="s">
        <v>17</v>
      </c>
      <c r="L201" s="3"/>
      <c r="M201" s="3" t="s">
        <v>3574</v>
      </c>
      <c r="N201" s="3" t="s">
        <v>3581</v>
      </c>
      <c r="O201" s="3" t="s">
        <v>3582</v>
      </c>
      <c r="P201" s="3" t="s">
        <v>1959</v>
      </c>
      <c r="Q201" s="3" t="s">
        <v>1959</v>
      </c>
      <c r="R201" s="3"/>
      <c r="S201" s="3" t="s">
        <v>3583</v>
      </c>
      <c r="T201" s="3" t="s">
        <v>1976</v>
      </c>
      <c r="U201" s="3" t="s">
        <v>3576</v>
      </c>
      <c r="V201" s="3" t="s">
        <v>3584</v>
      </c>
      <c r="W201" s="3" t="s">
        <v>1181</v>
      </c>
      <c r="X201" s="3" t="s">
        <v>2076</v>
      </c>
      <c r="Y201" s="3" t="s">
        <v>1231</v>
      </c>
      <c r="Z201" s="3"/>
      <c r="AA201" s="3"/>
      <c r="AB201" s="3" t="s">
        <v>1230</v>
      </c>
      <c r="AC201" s="3"/>
      <c r="AD201" s="3"/>
      <c r="AE201" s="3" t="s">
        <v>3585</v>
      </c>
      <c r="AF201" s="3"/>
      <c r="AG201" s="3" t="s">
        <v>3586</v>
      </c>
      <c r="AH201" s="3" t="s">
        <v>1230</v>
      </c>
      <c r="AI201" s="3"/>
      <c r="AJ201" s="3" t="s">
        <v>1967</v>
      </c>
    </row>
    <row r="202" ht="12.75" customHeight="1">
      <c r="A202" s="3" t="s">
        <v>1233</v>
      </c>
      <c r="B202" s="3" t="s">
        <v>1234</v>
      </c>
      <c r="C202" s="3" t="s">
        <v>3587</v>
      </c>
      <c r="D202" s="3"/>
      <c r="E202" s="3" t="s">
        <v>1953</v>
      </c>
      <c r="F202" s="3"/>
      <c r="G202" s="3" t="s">
        <v>1232</v>
      </c>
      <c r="H202" s="3" t="s">
        <v>3588</v>
      </c>
      <c r="I202" s="3" t="s">
        <v>3589</v>
      </c>
      <c r="J202" s="3" t="s">
        <v>1235</v>
      </c>
      <c r="K202" s="3" t="s">
        <v>17</v>
      </c>
      <c r="L202" s="3"/>
      <c r="M202" s="3" t="s">
        <v>3574</v>
      </c>
      <c r="N202" s="3"/>
      <c r="O202" s="3" t="s">
        <v>2317</v>
      </c>
      <c r="P202" s="3" t="s">
        <v>1959</v>
      </c>
      <c r="Q202" s="3" t="s">
        <v>1959</v>
      </c>
      <c r="R202" s="3"/>
      <c r="S202" s="3"/>
      <c r="T202" s="3" t="s">
        <v>2359</v>
      </c>
      <c r="U202" s="3" t="s">
        <v>3576</v>
      </c>
      <c r="V202" s="3" t="s">
        <v>2361</v>
      </c>
      <c r="W202" s="3" t="s">
        <v>1181</v>
      </c>
      <c r="X202" s="3" t="s">
        <v>2617</v>
      </c>
      <c r="Y202" s="3" t="s">
        <v>1237</v>
      </c>
      <c r="Z202" s="3"/>
      <c r="AA202" s="3"/>
      <c r="AB202" s="3" t="s">
        <v>1236</v>
      </c>
      <c r="AC202" s="3"/>
      <c r="AD202" s="3" t="s">
        <v>3590</v>
      </c>
      <c r="AE202" s="3" t="s">
        <v>3591</v>
      </c>
      <c r="AF202" s="3"/>
      <c r="AG202" s="3" t="s">
        <v>3592</v>
      </c>
      <c r="AH202" s="3" t="s">
        <v>1236</v>
      </c>
      <c r="AI202" s="3"/>
      <c r="AJ202" s="3" t="s">
        <v>1967</v>
      </c>
    </row>
    <row r="203" ht="12.75" customHeight="1">
      <c r="A203" s="3" t="s">
        <v>1239</v>
      </c>
      <c r="B203" s="3" t="s">
        <v>1240</v>
      </c>
      <c r="C203" s="3" t="s">
        <v>3593</v>
      </c>
      <c r="D203" s="3"/>
      <c r="E203" s="3" t="s">
        <v>1953</v>
      </c>
      <c r="F203" s="3"/>
      <c r="G203" s="3" t="s">
        <v>1238</v>
      </c>
      <c r="H203" s="3" t="s">
        <v>3594</v>
      </c>
      <c r="I203" s="3" t="s">
        <v>3595</v>
      </c>
      <c r="J203" s="3" t="s">
        <v>1241</v>
      </c>
      <c r="K203" s="3" t="s">
        <v>17</v>
      </c>
      <c r="L203" s="3"/>
      <c r="M203" s="3" t="s">
        <v>3574</v>
      </c>
      <c r="N203" s="3"/>
      <c r="O203" s="3" t="s">
        <v>2317</v>
      </c>
      <c r="P203" s="3" t="s">
        <v>1959</v>
      </c>
      <c r="Q203" s="3" t="s">
        <v>1959</v>
      </c>
      <c r="R203" s="3"/>
      <c r="S203" s="3"/>
      <c r="T203" s="3" t="s">
        <v>2359</v>
      </c>
      <c r="U203" s="3" t="s">
        <v>3576</v>
      </c>
      <c r="V203" s="3" t="s">
        <v>2361</v>
      </c>
      <c r="W203" s="3" t="s">
        <v>1181</v>
      </c>
      <c r="X203" s="3" t="s">
        <v>2617</v>
      </c>
      <c r="Y203" s="3" t="s">
        <v>1243</v>
      </c>
      <c r="Z203" s="3"/>
      <c r="AA203" s="3"/>
      <c r="AB203" s="3" t="s">
        <v>1242</v>
      </c>
      <c r="AC203" s="3"/>
      <c r="AD203" s="3" t="s">
        <v>3596</v>
      </c>
      <c r="AE203" s="3" t="s">
        <v>3597</v>
      </c>
      <c r="AF203" s="3"/>
      <c r="AG203" s="3" t="s">
        <v>3598</v>
      </c>
      <c r="AH203" s="3" t="s">
        <v>1242</v>
      </c>
      <c r="AI203" s="3"/>
      <c r="AJ203" s="3" t="s">
        <v>1967</v>
      </c>
    </row>
    <row r="204" ht="12.75" customHeight="1">
      <c r="A204" s="3" t="s">
        <v>1245</v>
      </c>
      <c r="B204" s="3" t="s">
        <v>1246</v>
      </c>
      <c r="C204" s="3" t="s">
        <v>3599</v>
      </c>
      <c r="D204" s="3"/>
      <c r="E204" s="3" t="s">
        <v>1953</v>
      </c>
      <c r="F204" s="3" t="s">
        <v>3600</v>
      </c>
      <c r="G204" s="3" t="s">
        <v>1244</v>
      </c>
      <c r="H204" s="3"/>
      <c r="I204" s="3" t="s">
        <v>3601</v>
      </c>
      <c r="J204" s="3"/>
      <c r="K204" s="3" t="s">
        <v>17</v>
      </c>
      <c r="L204" s="3"/>
      <c r="M204" s="3" t="s">
        <v>3602</v>
      </c>
      <c r="N204" s="3" t="s">
        <v>2601</v>
      </c>
      <c r="O204" s="3" t="s">
        <v>1974</v>
      </c>
      <c r="P204" s="3" t="s">
        <v>1959</v>
      </c>
      <c r="Q204" s="3" t="s">
        <v>1959</v>
      </c>
      <c r="R204" s="3"/>
      <c r="S204" s="3" t="s">
        <v>3603</v>
      </c>
      <c r="T204" s="3" t="s">
        <v>2603</v>
      </c>
      <c r="U204" s="3" t="s">
        <v>3604</v>
      </c>
      <c r="V204" s="3" t="s">
        <v>2605</v>
      </c>
      <c r="W204" s="3" t="s">
        <v>1181</v>
      </c>
      <c r="X204" s="3" t="s">
        <v>3605</v>
      </c>
      <c r="Y204" s="3" t="s">
        <v>1248</v>
      </c>
      <c r="Z204" s="3"/>
      <c r="AA204" s="3"/>
      <c r="AB204" s="3" t="s">
        <v>1247</v>
      </c>
      <c r="AC204" s="3"/>
      <c r="AD204" s="3"/>
      <c r="AE204" s="3" t="s">
        <v>3606</v>
      </c>
      <c r="AF204" s="3"/>
      <c r="AG204" s="3" t="s">
        <v>3607</v>
      </c>
      <c r="AH204" s="3" t="s">
        <v>1247</v>
      </c>
      <c r="AI204" s="3"/>
      <c r="AJ204" s="3" t="s">
        <v>1967</v>
      </c>
    </row>
    <row r="205" ht="12.75" customHeight="1">
      <c r="A205" s="3" t="s">
        <v>1250</v>
      </c>
      <c r="B205" s="3" t="s">
        <v>1252</v>
      </c>
      <c r="C205" s="3" t="s">
        <v>3608</v>
      </c>
      <c r="D205" s="3"/>
      <c r="E205" s="3" t="s">
        <v>1953</v>
      </c>
      <c r="F205" s="3" t="s">
        <v>3609</v>
      </c>
      <c r="G205" s="3" t="s">
        <v>1249</v>
      </c>
      <c r="H205" s="3"/>
      <c r="I205" s="3" t="s">
        <v>3610</v>
      </c>
      <c r="J205" s="3"/>
      <c r="K205" s="3" t="s">
        <v>17</v>
      </c>
      <c r="L205" s="3"/>
      <c r="M205" s="3" t="s">
        <v>3561</v>
      </c>
      <c r="N205" s="3"/>
      <c r="O205" s="3" t="s">
        <v>2013</v>
      </c>
      <c r="P205" s="3" t="s">
        <v>1959</v>
      </c>
      <c r="Q205" s="3" t="s">
        <v>1959</v>
      </c>
      <c r="R205" s="3"/>
      <c r="S205" s="3" t="s">
        <v>3611</v>
      </c>
      <c r="T205" s="3" t="s">
        <v>2913</v>
      </c>
      <c r="U205" s="3" t="s">
        <v>1181</v>
      </c>
      <c r="V205" s="3" t="s">
        <v>2914</v>
      </c>
      <c r="W205" s="3" t="s">
        <v>1181</v>
      </c>
      <c r="X205" s="3" t="s">
        <v>2116</v>
      </c>
      <c r="Y205" s="3" t="s">
        <v>1255</v>
      </c>
      <c r="Z205" s="3"/>
      <c r="AA205" s="3"/>
      <c r="AB205" s="3" t="s">
        <v>1254</v>
      </c>
      <c r="AC205" s="3"/>
      <c r="AD205" s="3"/>
      <c r="AE205" s="3" t="s">
        <v>3612</v>
      </c>
      <c r="AF205" s="3"/>
      <c r="AG205" s="3" t="s">
        <v>3613</v>
      </c>
      <c r="AH205" s="3" t="s">
        <v>1254</v>
      </c>
      <c r="AI205" s="3"/>
      <c r="AJ205" s="3" t="s">
        <v>1967</v>
      </c>
    </row>
    <row r="206" ht="12.75" customHeight="1">
      <c r="A206" s="3" t="s">
        <v>1257</v>
      </c>
      <c r="B206" s="3" t="s">
        <v>1258</v>
      </c>
      <c r="C206" s="3" t="s">
        <v>3614</v>
      </c>
      <c r="D206" s="3"/>
      <c r="E206" s="3" t="s">
        <v>1953</v>
      </c>
      <c r="F206" s="3" t="s">
        <v>3615</v>
      </c>
      <c r="G206" s="3" t="s">
        <v>1256</v>
      </c>
      <c r="H206" s="3"/>
      <c r="I206" s="3" t="s">
        <v>3616</v>
      </c>
      <c r="J206" s="3" t="s">
        <v>1259</v>
      </c>
      <c r="K206" s="3" t="s">
        <v>1260</v>
      </c>
      <c r="L206" s="3" t="s">
        <v>3617</v>
      </c>
      <c r="M206" s="3" t="s">
        <v>3618</v>
      </c>
      <c r="N206" s="3" t="s">
        <v>3619</v>
      </c>
      <c r="O206" s="3" t="s">
        <v>2013</v>
      </c>
      <c r="P206" s="3" t="s">
        <v>1959</v>
      </c>
      <c r="Q206" s="3" t="s">
        <v>1959</v>
      </c>
      <c r="R206" s="3"/>
      <c r="S206" s="3" t="s">
        <v>3620</v>
      </c>
      <c r="T206" s="3" t="s">
        <v>3621</v>
      </c>
      <c r="U206" s="3" t="s">
        <v>3622</v>
      </c>
      <c r="V206" s="3" t="s">
        <v>3623</v>
      </c>
      <c r="W206" s="3" t="s">
        <v>1181</v>
      </c>
      <c r="X206" s="3" t="s">
        <v>2018</v>
      </c>
      <c r="Y206" s="3" t="s">
        <v>1262</v>
      </c>
      <c r="Z206" s="3"/>
      <c r="AA206" s="3"/>
      <c r="AB206" s="3" t="s">
        <v>1261</v>
      </c>
      <c r="AC206" s="3"/>
      <c r="AD206" s="3" t="s">
        <v>3624</v>
      </c>
      <c r="AE206" s="3" t="s">
        <v>3625</v>
      </c>
      <c r="AF206" s="3"/>
      <c r="AG206" s="3" t="s">
        <v>3626</v>
      </c>
      <c r="AH206" s="3" t="s">
        <v>1261</v>
      </c>
      <c r="AI206" s="3"/>
      <c r="AJ206" s="3" t="s">
        <v>1967</v>
      </c>
    </row>
    <row r="207" ht="12.75" customHeight="1">
      <c r="A207" s="3" t="s">
        <v>1264</v>
      </c>
      <c r="B207" s="3" t="s">
        <v>1265</v>
      </c>
      <c r="C207" s="3" t="s">
        <v>3627</v>
      </c>
      <c r="D207" s="3"/>
      <c r="E207" s="3" t="s">
        <v>1953</v>
      </c>
      <c r="F207" s="3" t="s">
        <v>3628</v>
      </c>
      <c r="G207" s="3" t="s">
        <v>1263</v>
      </c>
      <c r="H207" s="3"/>
      <c r="I207" s="3" t="s">
        <v>3629</v>
      </c>
      <c r="J207" s="3" t="s">
        <v>1266</v>
      </c>
      <c r="K207" s="3" t="s">
        <v>17</v>
      </c>
      <c r="L207" s="3" t="s">
        <v>3630</v>
      </c>
      <c r="M207" s="3" t="s">
        <v>3618</v>
      </c>
      <c r="N207" s="3" t="s">
        <v>3631</v>
      </c>
      <c r="O207" s="3" t="s">
        <v>2146</v>
      </c>
      <c r="P207" s="3" t="s">
        <v>1959</v>
      </c>
      <c r="Q207" s="3" t="s">
        <v>1959</v>
      </c>
      <c r="R207" s="3"/>
      <c r="S207" s="3" t="s">
        <v>3632</v>
      </c>
      <c r="T207" s="3" t="s">
        <v>1990</v>
      </c>
      <c r="U207" s="3" t="s">
        <v>3622</v>
      </c>
      <c r="V207" s="3" t="s">
        <v>3633</v>
      </c>
      <c r="W207" s="3" t="s">
        <v>1181</v>
      </c>
      <c r="X207" s="3" t="s">
        <v>2250</v>
      </c>
      <c r="Y207" s="3" t="s">
        <v>1268</v>
      </c>
      <c r="Z207" s="3"/>
      <c r="AA207" s="3"/>
      <c r="AB207" s="3" t="s">
        <v>1267</v>
      </c>
      <c r="AC207" s="3"/>
      <c r="AD207" s="3" t="s">
        <v>3634</v>
      </c>
      <c r="AE207" s="3" t="s">
        <v>2332</v>
      </c>
      <c r="AF207" s="3"/>
      <c r="AG207" s="3" t="s">
        <v>3635</v>
      </c>
      <c r="AH207" s="3" t="s">
        <v>1267</v>
      </c>
      <c r="AI207" s="3"/>
      <c r="AJ207" s="3" t="s">
        <v>1967</v>
      </c>
    </row>
    <row r="208" ht="12.75" customHeight="1">
      <c r="A208" s="3" t="s">
        <v>1270</v>
      </c>
      <c r="B208" s="3" t="s">
        <v>1272</v>
      </c>
      <c r="C208" s="3" t="s">
        <v>3636</v>
      </c>
      <c r="D208" s="3"/>
      <c r="E208" s="3" t="s">
        <v>1953</v>
      </c>
      <c r="F208" s="3" t="s">
        <v>3637</v>
      </c>
      <c r="G208" s="3" t="s">
        <v>1269</v>
      </c>
      <c r="H208" s="3"/>
      <c r="I208" s="3" t="s">
        <v>3638</v>
      </c>
      <c r="J208" s="3" t="s">
        <v>1274</v>
      </c>
      <c r="K208" s="3" t="s">
        <v>17</v>
      </c>
      <c r="L208" s="3"/>
      <c r="M208" s="3" t="s">
        <v>3639</v>
      </c>
      <c r="N208" s="3" t="s">
        <v>3640</v>
      </c>
      <c r="O208" s="3"/>
      <c r="P208" s="3" t="s">
        <v>1959</v>
      </c>
      <c r="Q208" s="3" t="s">
        <v>1959</v>
      </c>
      <c r="R208" s="3"/>
      <c r="S208" s="3"/>
      <c r="T208" s="3" t="s">
        <v>2039</v>
      </c>
      <c r="U208" s="3" t="s">
        <v>3641</v>
      </c>
      <c r="V208" s="3" t="s">
        <v>3642</v>
      </c>
      <c r="W208" s="3" t="s">
        <v>1181</v>
      </c>
      <c r="X208" s="3" t="s">
        <v>2793</v>
      </c>
      <c r="Y208" s="3" t="s">
        <v>1275</v>
      </c>
      <c r="Z208" s="3"/>
      <c r="AA208" s="3"/>
      <c r="AB208" s="3"/>
      <c r="AC208" s="3"/>
      <c r="AD208" s="3"/>
      <c r="AE208" s="3" t="s">
        <v>2332</v>
      </c>
      <c r="AF208" s="3"/>
      <c r="AG208" s="3" t="s">
        <v>3643</v>
      </c>
      <c r="AH208" s="3"/>
      <c r="AI208" s="3"/>
      <c r="AJ208" s="3" t="s">
        <v>1967</v>
      </c>
    </row>
    <row r="209" ht="12.75" customHeight="1">
      <c r="A209" s="3" t="s">
        <v>1277</v>
      </c>
      <c r="B209" s="3" t="s">
        <v>1278</v>
      </c>
      <c r="C209" s="3" t="s">
        <v>3644</v>
      </c>
      <c r="D209" s="3"/>
      <c r="E209" s="3" t="s">
        <v>1953</v>
      </c>
      <c r="F209" s="3" t="s">
        <v>3645</v>
      </c>
      <c r="G209" s="3" t="s">
        <v>1276</v>
      </c>
      <c r="H209" s="3"/>
      <c r="I209" s="3" t="s">
        <v>3646</v>
      </c>
      <c r="J209" s="3" t="s">
        <v>1279</v>
      </c>
      <c r="K209" s="3" t="s">
        <v>17</v>
      </c>
      <c r="L209" s="3"/>
      <c r="M209" s="3" t="s">
        <v>3647</v>
      </c>
      <c r="N209" s="3" t="s">
        <v>3648</v>
      </c>
      <c r="O209" s="3" t="s">
        <v>2530</v>
      </c>
      <c r="P209" s="3" t="s">
        <v>1959</v>
      </c>
      <c r="Q209" s="3" t="s">
        <v>1959</v>
      </c>
      <c r="R209" s="3"/>
      <c r="S209" s="3"/>
      <c r="T209" s="3" t="s">
        <v>3649</v>
      </c>
      <c r="U209" s="3" t="s">
        <v>3650</v>
      </c>
      <c r="V209" s="3" t="s">
        <v>3651</v>
      </c>
      <c r="W209" s="3" t="s">
        <v>1181</v>
      </c>
      <c r="X209" s="3" t="s">
        <v>3652</v>
      </c>
      <c r="Y209" s="3" t="s">
        <v>1281</v>
      </c>
      <c r="Z209" s="3"/>
      <c r="AA209" s="3"/>
      <c r="AB209" s="3" t="s">
        <v>1280</v>
      </c>
      <c r="AC209" s="3"/>
      <c r="AD209" s="3"/>
      <c r="AE209" s="3" t="s">
        <v>3653</v>
      </c>
      <c r="AF209" s="3"/>
      <c r="AG209" s="3" t="s">
        <v>3654</v>
      </c>
      <c r="AH209" s="3" t="s">
        <v>1280</v>
      </c>
      <c r="AI209" s="3"/>
      <c r="AJ209" s="3" t="s">
        <v>1967</v>
      </c>
    </row>
    <row r="210" ht="12.75" customHeight="1">
      <c r="A210" s="3" t="s">
        <v>1283</v>
      </c>
      <c r="B210" s="3" t="s">
        <v>1284</v>
      </c>
      <c r="C210" s="3" t="s">
        <v>3655</v>
      </c>
      <c r="D210" s="3"/>
      <c r="E210" s="3" t="s">
        <v>1953</v>
      </c>
      <c r="F210" s="3" t="s">
        <v>3656</v>
      </c>
      <c r="G210" s="3" t="s">
        <v>1282</v>
      </c>
      <c r="H210" s="3"/>
      <c r="I210" s="3" t="s">
        <v>3657</v>
      </c>
      <c r="J210" s="3" t="s">
        <v>1285</v>
      </c>
      <c r="K210" s="3" t="s">
        <v>17</v>
      </c>
      <c r="L210" s="3"/>
      <c r="M210" s="3" t="s">
        <v>3647</v>
      </c>
      <c r="N210" s="3" t="s">
        <v>3658</v>
      </c>
      <c r="O210" s="3" t="s">
        <v>1974</v>
      </c>
      <c r="P210" s="3" t="s">
        <v>1959</v>
      </c>
      <c r="Q210" s="3" t="s">
        <v>1959</v>
      </c>
      <c r="R210" s="3"/>
      <c r="S210" s="3" t="s">
        <v>3659</v>
      </c>
      <c r="T210" s="3" t="s">
        <v>2015</v>
      </c>
      <c r="U210" s="3" t="s">
        <v>3650</v>
      </c>
      <c r="V210" s="3" t="s">
        <v>3660</v>
      </c>
      <c r="W210" s="3" t="s">
        <v>1181</v>
      </c>
      <c r="X210" s="3" t="s">
        <v>3296</v>
      </c>
      <c r="Y210" s="3" t="s">
        <v>1287</v>
      </c>
      <c r="Z210" s="3"/>
      <c r="AA210" s="3"/>
      <c r="AB210" s="3" t="s">
        <v>1286</v>
      </c>
      <c r="AC210" s="3"/>
      <c r="AD210" s="3" t="s">
        <v>3661</v>
      </c>
      <c r="AE210" s="3" t="s">
        <v>3662</v>
      </c>
      <c r="AF210" s="3"/>
      <c r="AG210" s="3" t="s">
        <v>3663</v>
      </c>
      <c r="AH210" s="3" t="s">
        <v>1286</v>
      </c>
      <c r="AI210" s="3"/>
      <c r="AJ210" s="3" t="s">
        <v>1967</v>
      </c>
    </row>
    <row r="211" ht="12.75" customHeight="1">
      <c r="A211" s="3" t="s">
        <v>1289</v>
      </c>
      <c r="B211" s="3" t="s">
        <v>1290</v>
      </c>
      <c r="C211" s="3" t="s">
        <v>3664</v>
      </c>
      <c r="D211" s="3"/>
      <c r="E211" s="3" t="s">
        <v>1953</v>
      </c>
      <c r="F211" s="3"/>
      <c r="G211" s="3" t="s">
        <v>1288</v>
      </c>
      <c r="H211" s="3"/>
      <c r="I211" s="3" t="s">
        <v>3665</v>
      </c>
      <c r="J211" s="3"/>
      <c r="K211" s="3" t="s">
        <v>17</v>
      </c>
      <c r="L211" s="3"/>
      <c r="M211" s="3" t="s">
        <v>3666</v>
      </c>
      <c r="N211" s="3" t="s">
        <v>3667</v>
      </c>
      <c r="O211" s="3"/>
      <c r="P211" s="3" t="s">
        <v>3668</v>
      </c>
      <c r="Q211" s="3" t="s">
        <v>3669</v>
      </c>
      <c r="R211" s="3"/>
      <c r="S211" s="3" t="s">
        <v>3670</v>
      </c>
      <c r="T211" s="3" t="s">
        <v>3671</v>
      </c>
      <c r="U211" s="3" t="s">
        <v>3672</v>
      </c>
      <c r="V211" s="3" t="s">
        <v>3673</v>
      </c>
      <c r="W211" s="3" t="s">
        <v>1181</v>
      </c>
      <c r="X211" s="3" t="s">
        <v>3674</v>
      </c>
      <c r="Y211" s="3" t="s">
        <v>1292</v>
      </c>
      <c r="Z211" s="3"/>
      <c r="AA211" s="3"/>
      <c r="AB211" s="3" t="s">
        <v>1291</v>
      </c>
      <c r="AC211" s="3"/>
      <c r="AD211" s="3"/>
      <c r="AE211" s="3" t="s">
        <v>3675</v>
      </c>
      <c r="AF211" s="3"/>
      <c r="AG211" s="3" t="s">
        <v>3676</v>
      </c>
      <c r="AH211" s="3" t="s">
        <v>1291</v>
      </c>
      <c r="AI211" s="3"/>
      <c r="AJ211" s="3" t="s">
        <v>1967</v>
      </c>
    </row>
    <row r="212" ht="12.75" customHeight="1">
      <c r="A212" s="3" t="s">
        <v>1294</v>
      </c>
      <c r="B212" s="3" t="s">
        <v>1295</v>
      </c>
      <c r="C212" s="3" t="s">
        <v>3677</v>
      </c>
      <c r="D212" s="3"/>
      <c r="E212" s="3" t="s">
        <v>1953</v>
      </c>
      <c r="F212" s="3" t="s">
        <v>3678</v>
      </c>
      <c r="G212" s="3" t="s">
        <v>1293</v>
      </c>
      <c r="H212" s="3"/>
      <c r="I212" s="3" t="s">
        <v>3679</v>
      </c>
      <c r="J212" s="3" t="s">
        <v>1296</v>
      </c>
      <c r="K212" s="3" t="s">
        <v>17</v>
      </c>
      <c r="L212" s="3" t="s">
        <v>3680</v>
      </c>
      <c r="M212" s="3" t="s">
        <v>3666</v>
      </c>
      <c r="N212" s="3"/>
      <c r="O212" s="3" t="s">
        <v>2112</v>
      </c>
      <c r="P212" s="3" t="s">
        <v>1959</v>
      </c>
      <c r="Q212" s="3" t="s">
        <v>1959</v>
      </c>
      <c r="R212" s="3"/>
      <c r="S212" s="3" t="s">
        <v>3681</v>
      </c>
      <c r="T212" s="3" t="s">
        <v>2114</v>
      </c>
      <c r="U212" s="3" t="s">
        <v>3672</v>
      </c>
      <c r="V212" s="3" t="s">
        <v>2115</v>
      </c>
      <c r="W212" s="3" t="s">
        <v>1181</v>
      </c>
      <c r="X212" s="3" t="s">
        <v>1958</v>
      </c>
      <c r="Y212" s="3" t="s">
        <v>1298</v>
      </c>
      <c r="Z212" s="3"/>
      <c r="AA212" s="3"/>
      <c r="AB212" s="3" t="s">
        <v>1297</v>
      </c>
      <c r="AC212" s="3"/>
      <c r="AD212" s="3" t="s">
        <v>3682</v>
      </c>
      <c r="AE212" s="3" t="s">
        <v>3683</v>
      </c>
      <c r="AF212" s="3"/>
      <c r="AG212" s="3" t="s">
        <v>3684</v>
      </c>
      <c r="AH212" s="3" t="s">
        <v>1297</v>
      </c>
      <c r="AI212" s="3"/>
      <c r="AJ212" s="3" t="s">
        <v>1967</v>
      </c>
    </row>
    <row r="213" ht="12.75" customHeight="1">
      <c r="A213" s="3" t="s">
        <v>1300</v>
      </c>
      <c r="B213" s="3" t="s">
        <v>1301</v>
      </c>
      <c r="C213" s="3" t="s">
        <v>3685</v>
      </c>
      <c r="D213" s="3"/>
      <c r="E213" s="3" t="s">
        <v>1953</v>
      </c>
      <c r="F213" s="3" t="s">
        <v>3686</v>
      </c>
      <c r="G213" s="3" t="s">
        <v>1299</v>
      </c>
      <c r="H213" s="3"/>
      <c r="I213" s="3" t="s">
        <v>3687</v>
      </c>
      <c r="J213" s="3" t="s">
        <v>1302</v>
      </c>
      <c r="K213" s="3" t="s">
        <v>17</v>
      </c>
      <c r="L213" s="3"/>
      <c r="M213" s="3" t="s">
        <v>3688</v>
      </c>
      <c r="N213" s="3" t="s">
        <v>2134</v>
      </c>
      <c r="O213" s="3" t="s">
        <v>2112</v>
      </c>
      <c r="P213" s="3" t="s">
        <v>1959</v>
      </c>
      <c r="Q213" s="3" t="s">
        <v>1959</v>
      </c>
      <c r="R213" s="3"/>
      <c r="S213" s="3" t="s">
        <v>3689</v>
      </c>
      <c r="T213" s="3" t="s">
        <v>2015</v>
      </c>
      <c r="U213" s="3" t="s">
        <v>3690</v>
      </c>
      <c r="V213" s="3" t="s">
        <v>2137</v>
      </c>
      <c r="W213" s="3" t="s">
        <v>1181</v>
      </c>
      <c r="X213" s="3" t="s">
        <v>2116</v>
      </c>
      <c r="Y213" s="3" t="s">
        <v>1304</v>
      </c>
      <c r="Z213" s="3"/>
      <c r="AA213" s="3"/>
      <c r="AB213" s="3" t="s">
        <v>1303</v>
      </c>
      <c r="AC213" s="3"/>
      <c r="AD213" s="3"/>
      <c r="AE213" s="3" t="s">
        <v>3691</v>
      </c>
      <c r="AF213" s="3"/>
      <c r="AG213" s="3" t="s">
        <v>3692</v>
      </c>
      <c r="AH213" s="3" t="s">
        <v>1303</v>
      </c>
      <c r="AI213" s="3"/>
      <c r="AJ213" s="3" t="s">
        <v>1967</v>
      </c>
    </row>
    <row r="214" ht="12.75" customHeight="1">
      <c r="A214" s="3" t="s">
        <v>1306</v>
      </c>
      <c r="B214" s="3" t="s">
        <v>1307</v>
      </c>
      <c r="C214" s="3" t="s">
        <v>3693</v>
      </c>
      <c r="D214" s="3"/>
      <c r="E214" s="3" t="s">
        <v>1953</v>
      </c>
      <c r="F214" s="3"/>
      <c r="G214" s="3" t="s">
        <v>1305</v>
      </c>
      <c r="H214" s="3"/>
      <c r="I214" s="3" t="s">
        <v>3694</v>
      </c>
      <c r="J214" s="3"/>
      <c r="K214" s="3" t="s">
        <v>17</v>
      </c>
      <c r="L214" s="3"/>
      <c r="M214" s="3" t="s">
        <v>3688</v>
      </c>
      <c r="N214" s="3" t="s">
        <v>2503</v>
      </c>
      <c r="O214" s="3" t="s">
        <v>2112</v>
      </c>
      <c r="P214" s="3" t="s">
        <v>1959</v>
      </c>
      <c r="Q214" s="3" t="s">
        <v>1959</v>
      </c>
      <c r="R214" s="3"/>
      <c r="S214" s="3" t="s">
        <v>3695</v>
      </c>
      <c r="T214" s="3" t="s">
        <v>2505</v>
      </c>
      <c r="U214" s="3" t="s">
        <v>3690</v>
      </c>
      <c r="V214" s="3" t="s">
        <v>2507</v>
      </c>
      <c r="W214" s="3" t="s">
        <v>1181</v>
      </c>
      <c r="X214" s="3" t="s">
        <v>2170</v>
      </c>
      <c r="Y214" s="3" t="s">
        <v>1309</v>
      </c>
      <c r="Z214" s="3"/>
      <c r="AA214" s="3"/>
      <c r="AB214" s="3" t="s">
        <v>1308</v>
      </c>
      <c r="AC214" s="3"/>
      <c r="AD214" s="3"/>
      <c r="AE214" s="3" t="s">
        <v>3696</v>
      </c>
      <c r="AF214" s="3"/>
      <c r="AG214" s="3" t="s">
        <v>3697</v>
      </c>
      <c r="AH214" s="3" t="s">
        <v>1308</v>
      </c>
      <c r="AI214" s="3"/>
      <c r="AJ214" s="3" t="s">
        <v>1967</v>
      </c>
    </row>
    <row r="215" ht="12.75" customHeight="1">
      <c r="A215" s="3" t="s">
        <v>1311</v>
      </c>
      <c r="B215" s="3" t="s">
        <v>1312</v>
      </c>
      <c r="C215" s="3" t="s">
        <v>3698</v>
      </c>
      <c r="D215" s="3"/>
      <c r="E215" s="3" t="s">
        <v>1953</v>
      </c>
      <c r="F215" s="3"/>
      <c r="G215" s="3" t="s">
        <v>1310</v>
      </c>
      <c r="H215" s="3"/>
      <c r="I215" s="3" t="s">
        <v>3694</v>
      </c>
      <c r="J215" s="3"/>
      <c r="K215" s="3" t="s">
        <v>17</v>
      </c>
      <c r="L215" s="3"/>
      <c r="M215" s="3" t="s">
        <v>3688</v>
      </c>
      <c r="N215" s="3" t="s">
        <v>2503</v>
      </c>
      <c r="O215" s="3" t="s">
        <v>3699</v>
      </c>
      <c r="P215" s="3" t="s">
        <v>1959</v>
      </c>
      <c r="Q215" s="3" t="s">
        <v>1959</v>
      </c>
      <c r="R215" s="3"/>
      <c r="S215" s="3" t="s">
        <v>3700</v>
      </c>
      <c r="T215" s="3" t="s">
        <v>2505</v>
      </c>
      <c r="U215" s="3" t="s">
        <v>3690</v>
      </c>
      <c r="V215" s="3" t="s">
        <v>2507</v>
      </c>
      <c r="W215" s="3" t="s">
        <v>1181</v>
      </c>
      <c r="X215" s="3" t="s">
        <v>2170</v>
      </c>
      <c r="Y215" s="3" t="s">
        <v>1314</v>
      </c>
      <c r="Z215" s="3"/>
      <c r="AA215" s="3"/>
      <c r="AB215" s="3" t="s">
        <v>1313</v>
      </c>
      <c r="AC215" s="3"/>
      <c r="AD215" s="3"/>
      <c r="AE215" s="3" t="s">
        <v>3701</v>
      </c>
      <c r="AF215" s="3"/>
      <c r="AG215" s="3" t="s">
        <v>3702</v>
      </c>
      <c r="AH215" s="3" t="s">
        <v>1313</v>
      </c>
      <c r="AI215" s="3"/>
      <c r="AJ215" s="3" t="s">
        <v>1967</v>
      </c>
    </row>
    <row r="216" ht="12.75" customHeight="1">
      <c r="A216" s="3" t="s">
        <v>1316</v>
      </c>
      <c r="B216" s="3" t="s">
        <v>1317</v>
      </c>
      <c r="C216" s="3" t="s">
        <v>3703</v>
      </c>
      <c r="D216" s="3"/>
      <c r="E216" s="3" t="s">
        <v>1953</v>
      </c>
      <c r="F216" s="3"/>
      <c r="G216" s="3" t="s">
        <v>1315</v>
      </c>
      <c r="H216" s="3"/>
      <c r="I216" s="3" t="s">
        <v>3694</v>
      </c>
      <c r="J216" s="3"/>
      <c r="K216" s="3" t="s">
        <v>17</v>
      </c>
      <c r="L216" s="3"/>
      <c r="M216" s="3" t="s">
        <v>3688</v>
      </c>
      <c r="N216" s="3" t="s">
        <v>2503</v>
      </c>
      <c r="O216" s="3" t="s">
        <v>3699</v>
      </c>
      <c r="P216" s="3" t="s">
        <v>1959</v>
      </c>
      <c r="Q216" s="3" t="s">
        <v>1959</v>
      </c>
      <c r="R216" s="3"/>
      <c r="S216" s="3" t="s">
        <v>3704</v>
      </c>
      <c r="T216" s="3" t="s">
        <v>2505</v>
      </c>
      <c r="U216" s="3" t="s">
        <v>3690</v>
      </c>
      <c r="V216" s="3" t="s">
        <v>2507</v>
      </c>
      <c r="W216" s="3" t="s">
        <v>1181</v>
      </c>
      <c r="X216" s="3" t="s">
        <v>2170</v>
      </c>
      <c r="Y216" s="3" t="s">
        <v>1319</v>
      </c>
      <c r="Z216" s="3"/>
      <c r="AA216" s="3"/>
      <c r="AB216" s="3" t="s">
        <v>1318</v>
      </c>
      <c r="AC216" s="3"/>
      <c r="AD216" s="3"/>
      <c r="AE216" s="3" t="s">
        <v>3705</v>
      </c>
      <c r="AF216" s="3"/>
      <c r="AG216" s="3" t="s">
        <v>3706</v>
      </c>
      <c r="AH216" s="3" t="s">
        <v>1318</v>
      </c>
      <c r="AI216" s="3"/>
      <c r="AJ216" s="3" t="s">
        <v>1967</v>
      </c>
    </row>
    <row r="217" ht="12.75" customHeight="1">
      <c r="A217" s="3" t="s">
        <v>1321</v>
      </c>
      <c r="B217" s="3" t="s">
        <v>1322</v>
      </c>
      <c r="C217" s="3" t="s">
        <v>3707</v>
      </c>
      <c r="D217" s="3"/>
      <c r="E217" s="3" t="s">
        <v>1953</v>
      </c>
      <c r="F217" s="3" t="s">
        <v>3708</v>
      </c>
      <c r="G217" s="3" t="s">
        <v>1320</v>
      </c>
      <c r="H217" s="3"/>
      <c r="I217" s="3" t="s">
        <v>3709</v>
      </c>
      <c r="J217" s="3" t="s">
        <v>1323</v>
      </c>
      <c r="K217" s="3" t="s">
        <v>17</v>
      </c>
      <c r="L217" s="3"/>
      <c r="M217" s="3" t="s">
        <v>3688</v>
      </c>
      <c r="N217" s="3" t="s">
        <v>3710</v>
      </c>
      <c r="O217" s="3" t="s">
        <v>2516</v>
      </c>
      <c r="P217" s="3" t="s">
        <v>1959</v>
      </c>
      <c r="Q217" s="3" t="s">
        <v>1959</v>
      </c>
      <c r="R217" s="3"/>
      <c r="S217" s="3" t="s">
        <v>3711</v>
      </c>
      <c r="T217" s="3" t="s">
        <v>2015</v>
      </c>
      <c r="U217" s="3" t="s">
        <v>3690</v>
      </c>
      <c r="V217" s="3" t="s">
        <v>3712</v>
      </c>
      <c r="W217" s="3" t="s">
        <v>1181</v>
      </c>
      <c r="X217" s="3" t="s">
        <v>2301</v>
      </c>
      <c r="Y217" s="3" t="s">
        <v>1325</v>
      </c>
      <c r="Z217" s="3"/>
      <c r="AA217" s="3"/>
      <c r="AB217" s="3" t="s">
        <v>1324</v>
      </c>
      <c r="AC217" s="3"/>
      <c r="AD217" s="3" t="s">
        <v>3713</v>
      </c>
      <c r="AE217" s="3" t="s">
        <v>3696</v>
      </c>
      <c r="AF217" s="3"/>
      <c r="AG217" s="3" t="s">
        <v>3714</v>
      </c>
      <c r="AH217" s="3" t="s">
        <v>1324</v>
      </c>
      <c r="AI217" s="3"/>
      <c r="AJ217" s="3" t="s">
        <v>1967</v>
      </c>
    </row>
    <row r="218" ht="12.75" customHeight="1">
      <c r="A218" s="3" t="s">
        <v>1327</v>
      </c>
      <c r="B218" s="3" t="s">
        <v>1328</v>
      </c>
      <c r="C218" s="3" t="s">
        <v>3715</v>
      </c>
      <c r="D218" s="3"/>
      <c r="E218" s="3" t="s">
        <v>1953</v>
      </c>
      <c r="F218" s="3" t="s">
        <v>3716</v>
      </c>
      <c r="G218" s="3" t="s">
        <v>1326</v>
      </c>
      <c r="H218" s="3"/>
      <c r="I218" s="3" t="s">
        <v>3233</v>
      </c>
      <c r="J218" s="3" t="s">
        <v>1329</v>
      </c>
      <c r="K218" s="3" t="s">
        <v>497</v>
      </c>
      <c r="L218" s="3"/>
      <c r="M218" s="3" t="s">
        <v>3688</v>
      </c>
      <c r="N218" s="3" t="s">
        <v>3717</v>
      </c>
      <c r="O218" s="3" t="s">
        <v>2516</v>
      </c>
      <c r="P218" s="3" t="s">
        <v>1959</v>
      </c>
      <c r="Q218" s="3" t="s">
        <v>1959</v>
      </c>
      <c r="R218" s="3"/>
      <c r="S218" s="3" t="s">
        <v>3718</v>
      </c>
      <c r="T218" s="3" t="s">
        <v>2576</v>
      </c>
      <c r="U218" s="3" t="s">
        <v>3690</v>
      </c>
      <c r="V218" s="3" t="s">
        <v>3719</v>
      </c>
      <c r="W218" s="3" t="s">
        <v>1181</v>
      </c>
      <c r="X218" s="3" t="s">
        <v>3218</v>
      </c>
      <c r="Y218" s="3" t="s">
        <v>1331</v>
      </c>
      <c r="Z218" s="3"/>
      <c r="AA218" s="3"/>
      <c r="AB218" s="3" t="s">
        <v>1330</v>
      </c>
      <c r="AC218" s="3"/>
      <c r="AD218" s="3"/>
      <c r="AE218" s="3" t="s">
        <v>3720</v>
      </c>
      <c r="AF218" s="3"/>
      <c r="AG218" s="3" t="s">
        <v>3721</v>
      </c>
      <c r="AH218" s="3" t="s">
        <v>1330</v>
      </c>
      <c r="AI218" s="3"/>
      <c r="AJ218" s="3" t="s">
        <v>1967</v>
      </c>
    </row>
    <row r="219" ht="12.75" customHeight="1">
      <c r="A219" s="3" t="s">
        <v>1333</v>
      </c>
      <c r="B219" s="3" t="s">
        <v>1334</v>
      </c>
      <c r="C219" s="3" t="s">
        <v>3722</v>
      </c>
      <c r="D219" s="3"/>
      <c r="E219" s="3" t="s">
        <v>1953</v>
      </c>
      <c r="F219" s="3" t="s">
        <v>3723</v>
      </c>
      <c r="G219" s="3" t="s">
        <v>1332</v>
      </c>
      <c r="H219" s="3"/>
      <c r="I219" s="3" t="s">
        <v>3724</v>
      </c>
      <c r="J219" s="3" t="s">
        <v>1335</v>
      </c>
      <c r="K219" s="3" t="s">
        <v>272</v>
      </c>
      <c r="L219" s="3" t="s">
        <v>3725</v>
      </c>
      <c r="M219" s="3" t="s">
        <v>3688</v>
      </c>
      <c r="N219" s="3" t="s">
        <v>3243</v>
      </c>
      <c r="O219" s="3" t="s">
        <v>2516</v>
      </c>
      <c r="P219" s="3" t="s">
        <v>1959</v>
      </c>
      <c r="Q219" s="3" t="s">
        <v>1959</v>
      </c>
      <c r="R219" s="3"/>
      <c r="S219" s="3" t="s">
        <v>3726</v>
      </c>
      <c r="T219" s="3" t="s">
        <v>1976</v>
      </c>
      <c r="U219" s="3" t="s">
        <v>3690</v>
      </c>
      <c r="V219" s="3" t="s">
        <v>3245</v>
      </c>
      <c r="W219" s="3" t="s">
        <v>1181</v>
      </c>
      <c r="X219" s="3" t="s">
        <v>2054</v>
      </c>
      <c r="Y219" s="3" t="s">
        <v>1337</v>
      </c>
      <c r="Z219" s="3"/>
      <c r="AA219" s="3"/>
      <c r="AB219" s="3" t="s">
        <v>1336</v>
      </c>
      <c r="AC219" s="3"/>
      <c r="AD219" s="3" t="s">
        <v>3727</v>
      </c>
      <c r="AE219" s="3" t="s">
        <v>3728</v>
      </c>
      <c r="AF219" s="3"/>
      <c r="AG219" s="3" t="s">
        <v>3729</v>
      </c>
      <c r="AH219" s="3" t="s">
        <v>1336</v>
      </c>
      <c r="AI219" s="3"/>
      <c r="AJ219" s="3" t="s">
        <v>1967</v>
      </c>
    </row>
    <row r="220" ht="12.75" customHeight="1">
      <c r="A220" s="3" t="s">
        <v>1339</v>
      </c>
      <c r="B220" s="3" t="s">
        <v>1340</v>
      </c>
      <c r="C220" s="3" t="s">
        <v>3730</v>
      </c>
      <c r="D220" s="3"/>
      <c r="E220" s="3" t="s">
        <v>1953</v>
      </c>
      <c r="F220" s="3" t="s">
        <v>3731</v>
      </c>
      <c r="G220" s="3" t="s">
        <v>1338</v>
      </c>
      <c r="H220" s="3"/>
      <c r="I220" s="3" t="s">
        <v>3732</v>
      </c>
      <c r="J220" s="3" t="s">
        <v>1341</v>
      </c>
      <c r="K220" s="3" t="s">
        <v>17</v>
      </c>
      <c r="L220" s="3" t="s">
        <v>3733</v>
      </c>
      <c r="M220" s="3" t="s">
        <v>3734</v>
      </c>
      <c r="N220" s="3" t="s">
        <v>3735</v>
      </c>
      <c r="O220" s="3" t="s">
        <v>2112</v>
      </c>
      <c r="P220" s="3" t="s">
        <v>1959</v>
      </c>
      <c r="Q220" s="3" t="s">
        <v>1959</v>
      </c>
      <c r="R220" s="3"/>
      <c r="S220" s="3" t="s">
        <v>3736</v>
      </c>
      <c r="T220" s="3" t="s">
        <v>3737</v>
      </c>
      <c r="U220" s="3" t="s">
        <v>3738</v>
      </c>
      <c r="V220" s="3" t="s">
        <v>3739</v>
      </c>
      <c r="W220" s="3" t="s">
        <v>1181</v>
      </c>
      <c r="X220" s="3" t="s">
        <v>2170</v>
      </c>
      <c r="Y220" s="3" t="s">
        <v>1343</v>
      </c>
      <c r="Z220" s="3"/>
      <c r="AA220" s="3"/>
      <c r="AB220" s="3" t="s">
        <v>1342</v>
      </c>
      <c r="AC220" s="3"/>
      <c r="AD220" s="3" t="s">
        <v>3740</v>
      </c>
      <c r="AE220" s="3" t="s">
        <v>3741</v>
      </c>
      <c r="AF220" s="3"/>
      <c r="AG220" s="3" t="s">
        <v>3742</v>
      </c>
      <c r="AH220" s="3" t="s">
        <v>1342</v>
      </c>
      <c r="AI220" s="3"/>
      <c r="AJ220" s="3" t="s">
        <v>1967</v>
      </c>
    </row>
    <row r="221" ht="12.75" customHeight="1">
      <c r="A221" s="3" t="s">
        <v>1345</v>
      </c>
      <c r="B221" s="3" t="s">
        <v>1346</v>
      </c>
      <c r="C221" s="3" t="s">
        <v>3743</v>
      </c>
      <c r="D221" s="3"/>
      <c r="E221" s="3" t="s">
        <v>1953</v>
      </c>
      <c r="F221" s="3" t="s">
        <v>3744</v>
      </c>
      <c r="G221" s="3" t="s">
        <v>1344</v>
      </c>
      <c r="H221" s="3"/>
      <c r="I221" s="3" t="s">
        <v>3745</v>
      </c>
      <c r="J221" s="3" t="s">
        <v>1347</v>
      </c>
      <c r="K221" s="3" t="s">
        <v>17</v>
      </c>
      <c r="L221" s="3"/>
      <c r="M221" s="3" t="s">
        <v>3734</v>
      </c>
      <c r="N221" s="3" t="s">
        <v>3746</v>
      </c>
      <c r="O221" s="3" t="s">
        <v>2530</v>
      </c>
      <c r="P221" s="3" t="s">
        <v>1959</v>
      </c>
      <c r="Q221" s="3" t="s">
        <v>1959</v>
      </c>
      <c r="R221" s="3"/>
      <c r="S221" s="3" t="s">
        <v>3747</v>
      </c>
      <c r="T221" s="3" t="s">
        <v>2015</v>
      </c>
      <c r="U221" s="3" t="s">
        <v>3738</v>
      </c>
      <c r="V221" s="3" t="s">
        <v>3748</v>
      </c>
      <c r="W221" s="3" t="s">
        <v>1181</v>
      </c>
      <c r="X221" s="3" t="s">
        <v>2150</v>
      </c>
      <c r="Y221" s="3" t="s">
        <v>1349</v>
      </c>
      <c r="Z221" s="3"/>
      <c r="AA221" s="3"/>
      <c r="AB221" s="3" t="s">
        <v>1348</v>
      </c>
      <c r="AC221" s="3"/>
      <c r="AD221" s="3" t="s">
        <v>3749</v>
      </c>
      <c r="AE221" s="3" t="s">
        <v>3750</v>
      </c>
      <c r="AF221" s="3"/>
      <c r="AG221" s="3" t="s">
        <v>3751</v>
      </c>
      <c r="AH221" s="3" t="s">
        <v>1348</v>
      </c>
      <c r="AI221" s="3"/>
      <c r="AJ221" s="3" t="s">
        <v>1967</v>
      </c>
    </row>
    <row r="222" ht="12.75" customHeight="1">
      <c r="A222" s="3" t="s">
        <v>1351</v>
      </c>
      <c r="B222" s="3" t="s">
        <v>1352</v>
      </c>
      <c r="C222" s="3" t="s">
        <v>3752</v>
      </c>
      <c r="D222" s="3"/>
      <c r="E222" s="3" t="s">
        <v>1953</v>
      </c>
      <c r="F222" s="3"/>
      <c r="G222" s="3" t="s">
        <v>1350</v>
      </c>
      <c r="H222" s="3"/>
      <c r="I222" s="3" t="s">
        <v>3753</v>
      </c>
      <c r="J222" s="3" t="s">
        <v>1353</v>
      </c>
      <c r="K222" s="3" t="s">
        <v>17</v>
      </c>
      <c r="L222" s="3"/>
      <c r="M222" s="3" t="s">
        <v>3754</v>
      </c>
      <c r="N222" s="3" t="s">
        <v>3755</v>
      </c>
      <c r="O222" s="3" t="s">
        <v>2146</v>
      </c>
      <c r="P222" s="3" t="s">
        <v>1959</v>
      </c>
      <c r="Q222" s="3" t="s">
        <v>1959</v>
      </c>
      <c r="R222" s="3"/>
      <c r="S222" s="3" t="s">
        <v>3756</v>
      </c>
      <c r="T222" s="3" t="s">
        <v>2015</v>
      </c>
      <c r="U222" s="3" t="s">
        <v>3757</v>
      </c>
      <c r="V222" s="3" t="s">
        <v>3758</v>
      </c>
      <c r="W222" s="3" t="s">
        <v>1181</v>
      </c>
      <c r="X222" s="3" t="s">
        <v>2301</v>
      </c>
      <c r="Y222" s="3" t="s">
        <v>1355</v>
      </c>
      <c r="Z222" s="3"/>
      <c r="AA222" s="3"/>
      <c r="AB222" s="3" t="s">
        <v>1354</v>
      </c>
      <c r="AC222" s="3"/>
      <c r="AD222" s="3"/>
      <c r="AE222" s="3" t="s">
        <v>3759</v>
      </c>
      <c r="AF222" s="3"/>
      <c r="AG222" s="3" t="s">
        <v>3760</v>
      </c>
      <c r="AH222" s="3" t="s">
        <v>1354</v>
      </c>
      <c r="AI222" s="3"/>
      <c r="AJ222" s="3" t="s">
        <v>1967</v>
      </c>
    </row>
    <row r="223" ht="12.75" customHeight="1">
      <c r="A223" s="3" t="s">
        <v>1357</v>
      </c>
      <c r="B223" s="3" t="s">
        <v>1358</v>
      </c>
      <c r="C223" s="3" t="s">
        <v>3761</v>
      </c>
      <c r="D223" s="3"/>
      <c r="E223" s="3" t="s">
        <v>1953</v>
      </c>
      <c r="F223" s="3" t="s">
        <v>3762</v>
      </c>
      <c r="G223" s="3" t="s">
        <v>1356</v>
      </c>
      <c r="H223" s="3"/>
      <c r="I223" s="3" t="s">
        <v>3233</v>
      </c>
      <c r="J223" s="3" t="s">
        <v>1359</v>
      </c>
      <c r="K223" s="3" t="s">
        <v>17</v>
      </c>
      <c r="L223" s="3"/>
      <c r="M223" s="3" t="s">
        <v>3754</v>
      </c>
      <c r="N223" s="3" t="s">
        <v>2574</v>
      </c>
      <c r="O223" s="3" t="s">
        <v>2013</v>
      </c>
      <c r="P223" s="3" t="s">
        <v>1959</v>
      </c>
      <c r="Q223" s="3" t="s">
        <v>1959</v>
      </c>
      <c r="R223" s="3"/>
      <c r="S223" s="3" t="s">
        <v>3763</v>
      </c>
      <c r="T223" s="3" t="s">
        <v>2576</v>
      </c>
      <c r="U223" s="3" t="s">
        <v>3757</v>
      </c>
      <c r="V223" s="3" t="s">
        <v>2577</v>
      </c>
      <c r="W223" s="3" t="s">
        <v>1181</v>
      </c>
      <c r="X223" s="3" t="s">
        <v>2518</v>
      </c>
      <c r="Y223" s="3" t="s">
        <v>1361</v>
      </c>
      <c r="Z223" s="3"/>
      <c r="AA223" s="3"/>
      <c r="AB223" s="3" t="s">
        <v>1360</v>
      </c>
      <c r="AC223" s="3"/>
      <c r="AD223" s="3"/>
      <c r="AE223" s="3" t="s">
        <v>3764</v>
      </c>
      <c r="AF223" s="3"/>
      <c r="AG223" s="3" t="s">
        <v>3765</v>
      </c>
      <c r="AH223" s="3" t="s">
        <v>1360</v>
      </c>
      <c r="AI223" s="3"/>
      <c r="AJ223" s="3" t="s">
        <v>1967</v>
      </c>
    </row>
    <row r="224" ht="12.75" customHeight="1">
      <c r="A224" s="3" t="s">
        <v>1363</v>
      </c>
      <c r="B224" s="3" t="s">
        <v>1364</v>
      </c>
      <c r="C224" s="3" t="s">
        <v>3766</v>
      </c>
      <c r="D224" s="3"/>
      <c r="E224" s="3" t="s">
        <v>1953</v>
      </c>
      <c r="F224" s="3" t="s">
        <v>3767</v>
      </c>
      <c r="G224" s="3" t="s">
        <v>1362</v>
      </c>
      <c r="H224" s="3"/>
      <c r="I224" s="3" t="s">
        <v>3768</v>
      </c>
      <c r="J224" s="3"/>
      <c r="K224" s="3" t="s">
        <v>17</v>
      </c>
      <c r="L224" s="3"/>
      <c r="M224" s="3" t="s">
        <v>3769</v>
      </c>
      <c r="N224" s="3" t="s">
        <v>3770</v>
      </c>
      <c r="O224" s="3" t="s">
        <v>2146</v>
      </c>
      <c r="P224" s="3" t="s">
        <v>1959</v>
      </c>
      <c r="Q224" s="3" t="s">
        <v>1959</v>
      </c>
      <c r="R224" s="3"/>
      <c r="S224" s="3" t="s">
        <v>3771</v>
      </c>
      <c r="T224" s="3" t="s">
        <v>3772</v>
      </c>
      <c r="U224" s="3" t="s">
        <v>3773</v>
      </c>
      <c r="V224" s="3" t="s">
        <v>3774</v>
      </c>
      <c r="W224" s="3" t="s">
        <v>1181</v>
      </c>
      <c r="X224" s="3" t="s">
        <v>2338</v>
      </c>
      <c r="Y224" s="3" t="s">
        <v>1366</v>
      </c>
      <c r="Z224" s="3"/>
      <c r="AA224" s="3"/>
      <c r="AB224" s="3" t="s">
        <v>1365</v>
      </c>
      <c r="AC224" s="3"/>
      <c r="AD224" s="3"/>
      <c r="AE224" s="3" t="s">
        <v>3775</v>
      </c>
      <c r="AF224" s="3"/>
      <c r="AG224" s="3" t="s">
        <v>3776</v>
      </c>
      <c r="AH224" s="3" t="s">
        <v>1365</v>
      </c>
      <c r="AI224" s="3"/>
      <c r="AJ224" s="3" t="s">
        <v>1967</v>
      </c>
    </row>
    <row r="225" ht="12.75" customHeight="1">
      <c r="A225" s="3" t="s">
        <v>1368</v>
      </c>
      <c r="B225" s="3" t="s">
        <v>1369</v>
      </c>
      <c r="C225" s="3" t="s">
        <v>3777</v>
      </c>
      <c r="D225" s="3"/>
      <c r="E225" s="3" t="s">
        <v>1953</v>
      </c>
      <c r="F225" s="3" t="s">
        <v>3778</v>
      </c>
      <c r="G225" s="3" t="s">
        <v>1367</v>
      </c>
      <c r="H225" s="3"/>
      <c r="I225" s="3" t="s">
        <v>3779</v>
      </c>
      <c r="J225" s="3" t="s">
        <v>1370</v>
      </c>
      <c r="K225" s="3" t="s">
        <v>1260</v>
      </c>
      <c r="L225" s="3" t="s">
        <v>3780</v>
      </c>
      <c r="M225" s="3" t="s">
        <v>3769</v>
      </c>
      <c r="N225" s="3" t="s">
        <v>2729</v>
      </c>
      <c r="O225" s="3" t="s">
        <v>2112</v>
      </c>
      <c r="P225" s="3" t="s">
        <v>1959</v>
      </c>
      <c r="Q225" s="3" t="s">
        <v>1959</v>
      </c>
      <c r="R225" s="3"/>
      <c r="S225" s="3" t="s">
        <v>3781</v>
      </c>
      <c r="T225" s="3" t="s">
        <v>1990</v>
      </c>
      <c r="U225" s="3" t="s">
        <v>3773</v>
      </c>
      <c r="V225" s="3" t="s">
        <v>2732</v>
      </c>
      <c r="W225" s="3" t="s">
        <v>1181</v>
      </c>
      <c r="X225" s="3" t="s">
        <v>2345</v>
      </c>
      <c r="Y225" s="3" t="s">
        <v>1372</v>
      </c>
      <c r="Z225" s="3"/>
      <c r="AA225" s="3"/>
      <c r="AB225" s="3" t="s">
        <v>1371</v>
      </c>
      <c r="AC225" s="3"/>
      <c r="AD225" s="3" t="s">
        <v>3782</v>
      </c>
      <c r="AE225" s="3" t="s">
        <v>3783</v>
      </c>
      <c r="AF225" s="3"/>
      <c r="AG225" s="3" t="s">
        <v>3784</v>
      </c>
      <c r="AH225" s="3" t="s">
        <v>1371</v>
      </c>
      <c r="AI225" s="3"/>
      <c r="AJ225" s="3" t="s">
        <v>1967</v>
      </c>
    </row>
    <row r="226" ht="12.75" customHeight="1">
      <c r="A226" s="3" t="s">
        <v>1374</v>
      </c>
      <c r="B226" s="3" t="s">
        <v>1375</v>
      </c>
      <c r="C226" s="3" t="s">
        <v>3785</v>
      </c>
      <c r="D226" s="3"/>
      <c r="E226" s="3" t="s">
        <v>1953</v>
      </c>
      <c r="F226" s="3" t="s">
        <v>3786</v>
      </c>
      <c r="G226" s="3" t="s">
        <v>1373</v>
      </c>
      <c r="H226" s="3"/>
      <c r="I226" s="3" t="s">
        <v>2966</v>
      </c>
      <c r="J226" s="3" t="s">
        <v>1376</v>
      </c>
      <c r="K226" s="3" t="s">
        <v>17</v>
      </c>
      <c r="L226" s="3"/>
      <c r="M226" s="3" t="s">
        <v>3787</v>
      </c>
      <c r="N226" s="3"/>
      <c r="O226" s="3" t="s">
        <v>2146</v>
      </c>
      <c r="P226" s="3" t="s">
        <v>1959</v>
      </c>
      <c r="Q226" s="3" t="s">
        <v>1959</v>
      </c>
      <c r="R226" s="3"/>
      <c r="S226" s="3"/>
      <c r="T226" s="3" t="s">
        <v>2015</v>
      </c>
      <c r="U226" s="3" t="s">
        <v>3788</v>
      </c>
      <c r="V226" s="3" t="s">
        <v>3789</v>
      </c>
      <c r="W226" s="3" t="s">
        <v>1181</v>
      </c>
      <c r="X226" s="3" t="s">
        <v>2138</v>
      </c>
      <c r="Y226" s="3" t="s">
        <v>1378</v>
      </c>
      <c r="Z226" s="3"/>
      <c r="AA226" s="3"/>
      <c r="AB226" s="3" t="s">
        <v>1377</v>
      </c>
      <c r="AC226" s="3"/>
      <c r="AD226" s="3" t="s">
        <v>3790</v>
      </c>
      <c r="AE226" s="3"/>
      <c r="AF226" s="3"/>
      <c r="AG226" s="3" t="s">
        <v>3791</v>
      </c>
      <c r="AH226" s="3" t="s">
        <v>1377</v>
      </c>
      <c r="AI226" s="3"/>
      <c r="AJ226" s="3" t="s">
        <v>1967</v>
      </c>
    </row>
    <row r="227" ht="12.75" customHeight="1">
      <c r="A227" s="3" t="s">
        <v>1380</v>
      </c>
      <c r="B227" s="3" t="s">
        <v>1382</v>
      </c>
      <c r="C227" s="3" t="s">
        <v>3792</v>
      </c>
      <c r="D227" s="3"/>
      <c r="E227" s="3" t="s">
        <v>1953</v>
      </c>
      <c r="F227" s="3"/>
      <c r="G227" s="3" t="s">
        <v>1379</v>
      </c>
      <c r="H227" s="3"/>
      <c r="I227" s="3" t="s">
        <v>3793</v>
      </c>
      <c r="J227" s="3" t="s">
        <v>1384</v>
      </c>
      <c r="K227" s="3" t="s">
        <v>17</v>
      </c>
      <c r="L227" s="3" t="s">
        <v>3794</v>
      </c>
      <c r="M227" s="3" t="s">
        <v>3561</v>
      </c>
      <c r="N227" s="3" t="s">
        <v>3127</v>
      </c>
      <c r="O227" s="3" t="s">
        <v>2146</v>
      </c>
      <c r="P227" s="3" t="s">
        <v>3669</v>
      </c>
      <c r="Q227" s="3" t="s">
        <v>3669</v>
      </c>
      <c r="R227" s="3"/>
      <c r="S227" s="3" t="s">
        <v>3795</v>
      </c>
      <c r="T227" s="3" t="s">
        <v>2184</v>
      </c>
      <c r="U227" s="3" t="s">
        <v>1181</v>
      </c>
      <c r="V227" s="3" t="s">
        <v>3129</v>
      </c>
      <c r="W227" s="3" t="s">
        <v>1181</v>
      </c>
      <c r="X227" s="3" t="s">
        <v>2217</v>
      </c>
      <c r="Y227" s="3" t="s">
        <v>1386</v>
      </c>
      <c r="Z227" s="3"/>
      <c r="AA227" s="3"/>
      <c r="AB227" s="3" t="s">
        <v>1385</v>
      </c>
      <c r="AC227" s="3"/>
      <c r="AD227" s="3"/>
      <c r="AE227" s="3" t="s">
        <v>3796</v>
      </c>
      <c r="AF227" s="3"/>
      <c r="AG227" s="3" t="s">
        <v>3797</v>
      </c>
      <c r="AH227" s="3" t="s">
        <v>1385</v>
      </c>
      <c r="AI227" s="3"/>
      <c r="AJ227" s="3" t="s">
        <v>1967</v>
      </c>
    </row>
    <row r="228" ht="12.75" customHeight="1">
      <c r="A228" s="3" t="s">
        <v>1388</v>
      </c>
      <c r="B228" s="3" t="s">
        <v>1389</v>
      </c>
      <c r="C228" s="3" t="s">
        <v>3798</v>
      </c>
      <c r="D228" s="3"/>
      <c r="E228" s="3" t="s">
        <v>1953</v>
      </c>
      <c r="F228" s="3" t="s">
        <v>3799</v>
      </c>
      <c r="G228" s="3" t="s">
        <v>1387</v>
      </c>
      <c r="H228" s="3"/>
      <c r="I228" s="3" t="s">
        <v>3800</v>
      </c>
      <c r="J228" s="3" t="s">
        <v>1390</v>
      </c>
      <c r="K228" s="3" t="s">
        <v>17</v>
      </c>
      <c r="L228" s="3" t="s">
        <v>3801</v>
      </c>
      <c r="M228" s="3" t="s">
        <v>3561</v>
      </c>
      <c r="N228" s="3"/>
      <c r="O228" s="3" t="s">
        <v>1988</v>
      </c>
      <c r="P228" s="3" t="s">
        <v>1959</v>
      </c>
      <c r="Q228" s="3" t="s">
        <v>1959</v>
      </c>
      <c r="R228" s="3"/>
      <c r="S228" s="3"/>
      <c r="T228" s="3" t="s">
        <v>2063</v>
      </c>
      <c r="U228" s="3" t="s">
        <v>1181</v>
      </c>
      <c r="V228" s="3" t="s">
        <v>2370</v>
      </c>
      <c r="W228" s="3" t="s">
        <v>1181</v>
      </c>
      <c r="X228" s="3" t="s">
        <v>2116</v>
      </c>
      <c r="Y228" s="3" t="s">
        <v>1392</v>
      </c>
      <c r="Z228" s="3"/>
      <c r="AA228" s="3"/>
      <c r="AB228" s="3" t="s">
        <v>1391</v>
      </c>
      <c r="AC228" s="3"/>
      <c r="AD228" s="3" t="s">
        <v>3802</v>
      </c>
      <c r="AE228" s="3" t="s">
        <v>3803</v>
      </c>
      <c r="AF228" s="3"/>
      <c r="AG228" s="3" t="s">
        <v>3804</v>
      </c>
      <c r="AH228" s="3" t="s">
        <v>1391</v>
      </c>
      <c r="AI228" s="3"/>
      <c r="AJ228" s="3" t="s">
        <v>1967</v>
      </c>
    </row>
    <row r="229" ht="12.75" customHeight="1">
      <c r="A229" s="3" t="s">
        <v>1393</v>
      </c>
      <c r="B229" s="3" t="s">
        <v>1394</v>
      </c>
      <c r="C229" s="3" t="s">
        <v>3805</v>
      </c>
      <c r="D229" s="3" t="s">
        <v>1395</v>
      </c>
      <c r="E229" s="3" t="s">
        <v>1953</v>
      </c>
      <c r="F229" s="3" t="s">
        <v>3806</v>
      </c>
      <c r="G229" s="3" t="s">
        <v>1379</v>
      </c>
      <c r="H229" s="3"/>
      <c r="I229" s="3" t="s">
        <v>3807</v>
      </c>
      <c r="J229" s="3"/>
      <c r="K229" s="3" t="s">
        <v>17</v>
      </c>
      <c r="L229" s="3"/>
      <c r="M229" s="3" t="s">
        <v>3561</v>
      </c>
      <c r="N229" s="3" t="s">
        <v>3127</v>
      </c>
      <c r="O229" s="3" t="s">
        <v>2146</v>
      </c>
      <c r="P229" s="3" t="s">
        <v>3669</v>
      </c>
      <c r="Q229" s="3" t="s">
        <v>3669</v>
      </c>
      <c r="R229" s="3" t="s">
        <v>1395</v>
      </c>
      <c r="S229" s="3" t="s">
        <v>3795</v>
      </c>
      <c r="T229" s="3" t="s">
        <v>2184</v>
      </c>
      <c r="U229" s="3" t="s">
        <v>1181</v>
      </c>
      <c r="V229" s="3" t="s">
        <v>3129</v>
      </c>
      <c r="W229" s="3" t="s">
        <v>1181</v>
      </c>
      <c r="X229" s="3" t="s">
        <v>2217</v>
      </c>
      <c r="Y229" s="3" t="s">
        <v>1396</v>
      </c>
      <c r="Z229" s="3"/>
      <c r="AA229" s="3"/>
      <c r="AB229" s="3"/>
      <c r="AC229" s="3"/>
      <c r="AD229" s="3"/>
      <c r="AE229" s="3" t="s">
        <v>3796</v>
      </c>
      <c r="AF229" s="3"/>
      <c r="AG229" s="3" t="s">
        <v>3808</v>
      </c>
      <c r="AH229" s="3"/>
      <c r="AI229" s="3"/>
      <c r="AJ229" s="3" t="s">
        <v>1967</v>
      </c>
    </row>
    <row r="230" ht="12.75" customHeight="1">
      <c r="A230" s="3" t="s">
        <v>1398</v>
      </c>
      <c r="B230" s="3" t="s">
        <v>1399</v>
      </c>
      <c r="C230" s="3" t="s">
        <v>3809</v>
      </c>
      <c r="D230" s="3"/>
      <c r="E230" s="3" t="s">
        <v>1953</v>
      </c>
      <c r="F230" s="3"/>
      <c r="G230" s="3" t="s">
        <v>1397</v>
      </c>
      <c r="H230" s="3"/>
      <c r="I230" s="3" t="s">
        <v>3810</v>
      </c>
      <c r="J230" s="3" t="s">
        <v>1400</v>
      </c>
      <c r="K230" s="3" t="s">
        <v>17</v>
      </c>
      <c r="L230" s="3" t="s">
        <v>3224</v>
      </c>
      <c r="M230" s="3" t="s">
        <v>3561</v>
      </c>
      <c r="N230" s="3" t="s">
        <v>2846</v>
      </c>
      <c r="O230" s="3" t="s">
        <v>2329</v>
      </c>
      <c r="P230" s="3" t="s">
        <v>1959</v>
      </c>
      <c r="Q230" s="3" t="s">
        <v>1959</v>
      </c>
      <c r="R230" s="3"/>
      <c r="S230" s="3"/>
      <c r="T230" s="3" t="s">
        <v>2318</v>
      </c>
      <c r="U230" s="3" t="s">
        <v>1181</v>
      </c>
      <c r="V230" s="3" t="s">
        <v>2847</v>
      </c>
      <c r="W230" s="3" t="s">
        <v>1181</v>
      </c>
      <c r="X230" s="3" t="s">
        <v>2018</v>
      </c>
      <c r="Y230" s="3" t="s">
        <v>1402</v>
      </c>
      <c r="Z230" s="3"/>
      <c r="AA230" s="3"/>
      <c r="AB230" s="3" t="s">
        <v>1401</v>
      </c>
      <c r="AC230" s="3"/>
      <c r="AD230" s="3" t="s">
        <v>3811</v>
      </c>
      <c r="AE230" s="3" t="s">
        <v>3812</v>
      </c>
      <c r="AF230" s="3"/>
      <c r="AG230" s="3" t="s">
        <v>3813</v>
      </c>
      <c r="AH230" s="3" t="s">
        <v>1401</v>
      </c>
      <c r="AI230" s="3"/>
      <c r="AJ230" s="3" t="s">
        <v>1967</v>
      </c>
    </row>
    <row r="231" ht="12.75" customHeight="1">
      <c r="A231" s="3" t="s">
        <v>1404</v>
      </c>
      <c r="B231" s="3" t="s">
        <v>1405</v>
      </c>
      <c r="C231" s="3" t="s">
        <v>3814</v>
      </c>
      <c r="D231" s="3"/>
      <c r="E231" s="3" t="s">
        <v>1953</v>
      </c>
      <c r="F231" s="3"/>
      <c r="G231" s="3" t="s">
        <v>1403</v>
      </c>
      <c r="H231" s="3"/>
      <c r="I231" s="3" t="s">
        <v>3815</v>
      </c>
      <c r="J231" s="3" t="s">
        <v>1406</v>
      </c>
      <c r="K231" s="3" t="s">
        <v>17</v>
      </c>
      <c r="L231" s="3" t="s">
        <v>3550</v>
      </c>
      <c r="M231" s="3" t="s">
        <v>3561</v>
      </c>
      <c r="N231" s="3"/>
      <c r="O231" s="3"/>
      <c r="P231" s="3" t="s">
        <v>1959</v>
      </c>
      <c r="Q231" s="3" t="s">
        <v>1959</v>
      </c>
      <c r="R231" s="3"/>
      <c r="S231" s="3" t="s">
        <v>2351</v>
      </c>
      <c r="T231" s="3" t="s">
        <v>2063</v>
      </c>
      <c r="U231" s="3" t="s">
        <v>1181</v>
      </c>
      <c r="V231" s="3" t="s">
        <v>3368</v>
      </c>
      <c r="W231" s="3" t="s">
        <v>1181</v>
      </c>
      <c r="X231" s="3" t="s">
        <v>2848</v>
      </c>
      <c r="Y231" s="3" t="s">
        <v>1408</v>
      </c>
      <c r="Z231" s="3"/>
      <c r="AA231" s="3"/>
      <c r="AB231" s="3" t="s">
        <v>1407</v>
      </c>
      <c r="AC231" s="3"/>
      <c r="AD231" s="3" t="s">
        <v>3816</v>
      </c>
      <c r="AE231" s="3" t="s">
        <v>2332</v>
      </c>
      <c r="AF231" s="3"/>
      <c r="AG231" s="3" t="s">
        <v>3817</v>
      </c>
      <c r="AH231" s="3" t="s">
        <v>1407</v>
      </c>
      <c r="AI231" s="3"/>
      <c r="AJ231" s="3" t="s">
        <v>1967</v>
      </c>
    </row>
    <row r="232" ht="12.75" customHeight="1">
      <c r="A232" s="3" t="s">
        <v>1410</v>
      </c>
      <c r="B232" s="3" t="s">
        <v>1411</v>
      </c>
      <c r="C232" s="3" t="s">
        <v>3818</v>
      </c>
      <c r="D232" s="3"/>
      <c r="E232" s="3" t="s">
        <v>1953</v>
      </c>
      <c r="F232" s="3" t="s">
        <v>3819</v>
      </c>
      <c r="G232" s="3" t="s">
        <v>1409</v>
      </c>
      <c r="H232" s="3"/>
      <c r="I232" s="3" t="s">
        <v>3810</v>
      </c>
      <c r="J232" s="3" t="s">
        <v>1412</v>
      </c>
      <c r="K232" s="3" t="s">
        <v>17</v>
      </c>
      <c r="L232" s="3" t="s">
        <v>3820</v>
      </c>
      <c r="M232" s="3" t="s">
        <v>3561</v>
      </c>
      <c r="N232" s="3" t="s">
        <v>2846</v>
      </c>
      <c r="O232" s="3" t="s">
        <v>2338</v>
      </c>
      <c r="P232" s="3" t="s">
        <v>1959</v>
      </c>
      <c r="Q232" s="3" t="s">
        <v>1959</v>
      </c>
      <c r="R232" s="3"/>
      <c r="S232" s="3"/>
      <c r="T232" s="3" t="s">
        <v>2318</v>
      </c>
      <c r="U232" s="3" t="s">
        <v>1181</v>
      </c>
      <c r="V232" s="3" t="s">
        <v>2847</v>
      </c>
      <c r="W232" s="3" t="s">
        <v>1181</v>
      </c>
      <c r="X232" s="3" t="s">
        <v>2018</v>
      </c>
      <c r="Y232" s="3" t="s">
        <v>1414</v>
      </c>
      <c r="Z232" s="3"/>
      <c r="AA232" s="3"/>
      <c r="AB232" s="3" t="s">
        <v>1413</v>
      </c>
      <c r="AC232" s="3"/>
      <c r="AD232" s="3" t="s">
        <v>3821</v>
      </c>
      <c r="AE232" s="3" t="s">
        <v>3822</v>
      </c>
      <c r="AF232" s="3"/>
      <c r="AG232" s="3" t="s">
        <v>3823</v>
      </c>
      <c r="AH232" s="3" t="s">
        <v>1413</v>
      </c>
      <c r="AI232" s="3"/>
      <c r="AJ232" s="3" t="s">
        <v>1967</v>
      </c>
    </row>
    <row r="233" ht="12.75" customHeight="1">
      <c r="A233" s="3" t="s">
        <v>1416</v>
      </c>
      <c r="B233" s="3" t="s">
        <v>1417</v>
      </c>
      <c r="C233" s="3" t="s">
        <v>3824</v>
      </c>
      <c r="D233" s="3" t="s">
        <v>1418</v>
      </c>
      <c r="E233" s="3" t="s">
        <v>1953</v>
      </c>
      <c r="F233" s="3" t="s">
        <v>3825</v>
      </c>
      <c r="G233" s="3" t="s">
        <v>1415</v>
      </c>
      <c r="H233" s="3"/>
      <c r="I233" s="3" t="s">
        <v>3826</v>
      </c>
      <c r="J233" s="3"/>
      <c r="K233" s="3" t="s">
        <v>17</v>
      </c>
      <c r="L233" s="3"/>
      <c r="M233" s="3" t="s">
        <v>3561</v>
      </c>
      <c r="N233" s="3" t="s">
        <v>3827</v>
      </c>
      <c r="O233" s="3" t="s">
        <v>2013</v>
      </c>
      <c r="P233" s="3" t="s">
        <v>3828</v>
      </c>
      <c r="Q233" s="3" t="s">
        <v>3829</v>
      </c>
      <c r="R233" s="3" t="s">
        <v>1418</v>
      </c>
      <c r="S233" s="3"/>
      <c r="T233" s="3" t="s">
        <v>3830</v>
      </c>
      <c r="U233" s="3" t="s">
        <v>1181</v>
      </c>
      <c r="V233" s="3" t="s">
        <v>3831</v>
      </c>
      <c r="W233" s="3" t="s">
        <v>1181</v>
      </c>
      <c r="X233" s="3" t="s">
        <v>2301</v>
      </c>
      <c r="Y233" s="3" t="s">
        <v>1419</v>
      </c>
      <c r="Z233" s="3"/>
      <c r="AA233" s="3"/>
      <c r="AB233" s="3"/>
      <c r="AC233" s="3"/>
      <c r="AD233" s="3"/>
      <c r="AE233" s="3" t="s">
        <v>3832</v>
      </c>
      <c r="AF233" s="3"/>
      <c r="AG233" s="3" t="s">
        <v>3833</v>
      </c>
      <c r="AH233" s="3"/>
      <c r="AI233" s="3"/>
      <c r="AJ233" s="3" t="s">
        <v>1967</v>
      </c>
    </row>
    <row r="234" ht="12.75" customHeight="1">
      <c r="A234" s="3" t="s">
        <v>1421</v>
      </c>
      <c r="B234" s="3" t="s">
        <v>1422</v>
      </c>
      <c r="C234" s="3" t="s">
        <v>3834</v>
      </c>
      <c r="D234" s="3"/>
      <c r="E234" s="3" t="s">
        <v>1953</v>
      </c>
      <c r="F234" s="3" t="s">
        <v>3835</v>
      </c>
      <c r="G234" s="3" t="s">
        <v>1420</v>
      </c>
      <c r="H234" s="3"/>
      <c r="I234" s="3" t="s">
        <v>3810</v>
      </c>
      <c r="J234" s="3" t="s">
        <v>1423</v>
      </c>
      <c r="K234" s="3" t="s">
        <v>17</v>
      </c>
      <c r="L234" s="3" t="s">
        <v>3836</v>
      </c>
      <c r="M234" s="3" t="s">
        <v>3561</v>
      </c>
      <c r="N234" s="3" t="s">
        <v>2846</v>
      </c>
      <c r="O234" s="3" t="s">
        <v>2362</v>
      </c>
      <c r="P234" s="3" t="s">
        <v>1959</v>
      </c>
      <c r="Q234" s="3" t="s">
        <v>1959</v>
      </c>
      <c r="R234" s="3"/>
      <c r="S234" s="3"/>
      <c r="T234" s="3" t="s">
        <v>2318</v>
      </c>
      <c r="U234" s="3" t="s">
        <v>1181</v>
      </c>
      <c r="V234" s="3" t="s">
        <v>2847</v>
      </c>
      <c r="W234" s="3" t="s">
        <v>1181</v>
      </c>
      <c r="X234" s="3" t="s">
        <v>2018</v>
      </c>
      <c r="Y234" s="3" t="s">
        <v>1425</v>
      </c>
      <c r="Z234" s="3"/>
      <c r="AA234" s="3"/>
      <c r="AB234" s="3" t="s">
        <v>1424</v>
      </c>
      <c r="AC234" s="3"/>
      <c r="AD234" s="3" t="s">
        <v>3837</v>
      </c>
      <c r="AE234" s="3" t="s">
        <v>3838</v>
      </c>
      <c r="AF234" s="3"/>
      <c r="AG234" s="3" t="s">
        <v>3839</v>
      </c>
      <c r="AH234" s="3" t="s">
        <v>1424</v>
      </c>
      <c r="AI234" s="3"/>
      <c r="AJ234" s="3" t="s">
        <v>1967</v>
      </c>
    </row>
    <row r="235" ht="12.75" customHeight="1">
      <c r="A235" s="3" t="s">
        <v>1427</v>
      </c>
      <c r="B235" s="3" t="s">
        <v>1428</v>
      </c>
      <c r="C235" s="3" t="s">
        <v>3840</v>
      </c>
      <c r="D235" s="3"/>
      <c r="E235" s="3" t="s">
        <v>1953</v>
      </c>
      <c r="F235" s="3" t="s">
        <v>3841</v>
      </c>
      <c r="G235" s="3" t="s">
        <v>1426</v>
      </c>
      <c r="H235" s="3"/>
      <c r="I235" s="3" t="s">
        <v>3842</v>
      </c>
      <c r="J235" s="3" t="s">
        <v>1429</v>
      </c>
      <c r="K235" s="3" t="s">
        <v>17</v>
      </c>
      <c r="L235" s="3" t="s">
        <v>3843</v>
      </c>
      <c r="M235" s="3" t="s">
        <v>3561</v>
      </c>
      <c r="N235" s="3" t="s">
        <v>2846</v>
      </c>
      <c r="O235" s="3" t="s">
        <v>2018</v>
      </c>
      <c r="P235" s="3" t="s">
        <v>1959</v>
      </c>
      <c r="Q235" s="3" t="s">
        <v>1959</v>
      </c>
      <c r="R235" s="3"/>
      <c r="S235" s="3"/>
      <c r="T235" s="3" t="s">
        <v>2318</v>
      </c>
      <c r="U235" s="3" t="s">
        <v>1181</v>
      </c>
      <c r="V235" s="3" t="s">
        <v>2847</v>
      </c>
      <c r="W235" s="3" t="s">
        <v>1181</v>
      </c>
      <c r="X235" s="3" t="s">
        <v>2018</v>
      </c>
      <c r="Y235" s="3" t="s">
        <v>1431</v>
      </c>
      <c r="Z235" s="3"/>
      <c r="AA235" s="3"/>
      <c r="AB235" s="3" t="s">
        <v>1430</v>
      </c>
      <c r="AC235" s="3"/>
      <c r="AD235" s="3" t="s">
        <v>3844</v>
      </c>
      <c r="AE235" s="3" t="s">
        <v>3845</v>
      </c>
      <c r="AF235" s="3"/>
      <c r="AG235" s="3" t="s">
        <v>3846</v>
      </c>
      <c r="AH235" s="3" t="s">
        <v>1430</v>
      </c>
      <c r="AI235" s="3"/>
      <c r="AJ235" s="3" t="s">
        <v>1967</v>
      </c>
    </row>
    <row r="236" ht="12.75" customHeight="1">
      <c r="A236" s="3" t="s">
        <v>1433</v>
      </c>
      <c r="B236" s="3" t="s">
        <v>1434</v>
      </c>
      <c r="C236" s="3" t="s">
        <v>3847</v>
      </c>
      <c r="D236" s="3"/>
      <c r="E236" s="3" t="s">
        <v>1953</v>
      </c>
      <c r="F236" s="3"/>
      <c r="G236" s="3" t="s">
        <v>1432</v>
      </c>
      <c r="H236" s="3"/>
      <c r="I236" s="3" t="s">
        <v>3815</v>
      </c>
      <c r="J236" s="3" t="s">
        <v>1435</v>
      </c>
      <c r="K236" s="3" t="s">
        <v>17</v>
      </c>
      <c r="L236" s="3" t="s">
        <v>3848</v>
      </c>
      <c r="M236" s="3" t="s">
        <v>3561</v>
      </c>
      <c r="N236" s="3"/>
      <c r="O236" s="3"/>
      <c r="P236" s="3" t="s">
        <v>1959</v>
      </c>
      <c r="Q236" s="3" t="s">
        <v>1959</v>
      </c>
      <c r="R236" s="3"/>
      <c r="S236" s="3" t="s">
        <v>2382</v>
      </c>
      <c r="T236" s="3" t="s">
        <v>2063</v>
      </c>
      <c r="U236" s="3" t="s">
        <v>1181</v>
      </c>
      <c r="V236" s="3" t="s">
        <v>2398</v>
      </c>
      <c r="W236" s="3" t="s">
        <v>1181</v>
      </c>
      <c r="X236" s="3" t="s">
        <v>2338</v>
      </c>
      <c r="Y236" s="3" t="s">
        <v>1437</v>
      </c>
      <c r="Z236" s="3"/>
      <c r="AA236" s="3"/>
      <c r="AB236" s="3" t="s">
        <v>1436</v>
      </c>
      <c r="AC236" s="3"/>
      <c r="AD236" s="3" t="s">
        <v>3849</v>
      </c>
      <c r="AE236" s="3" t="s">
        <v>2332</v>
      </c>
      <c r="AF236" s="3"/>
      <c r="AG236" s="3" t="s">
        <v>3850</v>
      </c>
      <c r="AH236" s="3" t="s">
        <v>1436</v>
      </c>
      <c r="AI236" s="3"/>
      <c r="AJ236" s="3" t="s">
        <v>1967</v>
      </c>
    </row>
    <row r="237" ht="12.75" customHeight="1">
      <c r="A237" s="3" t="s">
        <v>1439</v>
      </c>
      <c r="B237" s="3" t="s">
        <v>1440</v>
      </c>
      <c r="C237" s="3" t="s">
        <v>3851</v>
      </c>
      <c r="D237" s="3"/>
      <c r="E237" s="3" t="s">
        <v>1953</v>
      </c>
      <c r="F237" s="3"/>
      <c r="G237" s="3" t="s">
        <v>1438</v>
      </c>
      <c r="H237" s="3"/>
      <c r="I237" s="3" t="s">
        <v>3852</v>
      </c>
      <c r="J237" s="3" t="s">
        <v>1441</v>
      </c>
      <c r="K237" s="3" t="s">
        <v>17</v>
      </c>
      <c r="L237" s="3" t="s">
        <v>3853</v>
      </c>
      <c r="M237" s="3" t="s">
        <v>3561</v>
      </c>
      <c r="N237" s="3"/>
      <c r="O237" s="3" t="s">
        <v>2013</v>
      </c>
      <c r="P237" s="3" t="s">
        <v>1959</v>
      </c>
      <c r="Q237" s="3" t="s">
        <v>1959</v>
      </c>
      <c r="R237" s="3"/>
      <c r="S237" s="3" t="s">
        <v>3854</v>
      </c>
      <c r="T237" s="3" t="s">
        <v>2921</v>
      </c>
      <c r="U237" s="3" t="s">
        <v>1181</v>
      </c>
      <c r="V237" s="3" t="s">
        <v>2922</v>
      </c>
      <c r="W237" s="3" t="s">
        <v>1181</v>
      </c>
      <c r="X237" s="3" t="s">
        <v>1988</v>
      </c>
      <c r="Y237" s="3" t="s">
        <v>1443</v>
      </c>
      <c r="Z237" s="3"/>
      <c r="AA237" s="3"/>
      <c r="AB237" s="3" t="s">
        <v>1442</v>
      </c>
      <c r="AC237" s="3"/>
      <c r="AD237" s="3" t="s">
        <v>3855</v>
      </c>
      <c r="AE237" s="3" t="s">
        <v>3856</v>
      </c>
      <c r="AF237" s="3"/>
      <c r="AG237" s="3" t="s">
        <v>3857</v>
      </c>
      <c r="AH237" s="3" t="s">
        <v>1442</v>
      </c>
      <c r="AI237" s="3"/>
      <c r="AJ237" s="3" t="s">
        <v>1967</v>
      </c>
    </row>
    <row r="238" ht="12.75" customHeight="1">
      <c r="A238" s="3" t="s">
        <v>1445</v>
      </c>
      <c r="B238" s="3" t="s">
        <v>1447</v>
      </c>
      <c r="C238" s="3" t="s">
        <v>3858</v>
      </c>
      <c r="D238" s="3" t="s">
        <v>1449</v>
      </c>
      <c r="E238" s="3" t="s">
        <v>1953</v>
      </c>
      <c r="F238" s="3" t="s">
        <v>3859</v>
      </c>
      <c r="G238" s="3" t="s">
        <v>1444</v>
      </c>
      <c r="H238" s="3"/>
      <c r="I238" s="3" t="s">
        <v>3860</v>
      </c>
      <c r="J238" s="3" t="s">
        <v>1450</v>
      </c>
      <c r="K238" s="3" t="s">
        <v>17</v>
      </c>
      <c r="L238" s="3"/>
      <c r="M238" s="3" t="s">
        <v>3561</v>
      </c>
      <c r="N238" s="3"/>
      <c r="O238" s="3" t="s">
        <v>2112</v>
      </c>
      <c r="P238" s="3" t="s">
        <v>2805</v>
      </c>
      <c r="Q238" s="3" t="s">
        <v>2805</v>
      </c>
      <c r="R238" s="3" t="s">
        <v>1449</v>
      </c>
      <c r="S238" s="3" t="s">
        <v>3861</v>
      </c>
      <c r="T238" s="3" t="s">
        <v>3862</v>
      </c>
      <c r="U238" s="3" t="s">
        <v>1181</v>
      </c>
      <c r="V238" s="3" t="s">
        <v>3863</v>
      </c>
      <c r="W238" s="3" t="s">
        <v>1181</v>
      </c>
      <c r="X238" s="3" t="s">
        <v>2116</v>
      </c>
      <c r="Y238" s="3" t="s">
        <v>1451</v>
      </c>
      <c r="Z238" s="3"/>
      <c r="AA238" s="3"/>
      <c r="AB238" s="3"/>
      <c r="AC238" s="3"/>
      <c r="AD238" s="3"/>
      <c r="AE238" s="3" t="s">
        <v>3864</v>
      </c>
      <c r="AF238" s="3"/>
      <c r="AG238" s="3" t="s">
        <v>3865</v>
      </c>
      <c r="AH238" s="3"/>
      <c r="AI238" s="3"/>
      <c r="AJ238" s="3" t="s">
        <v>1967</v>
      </c>
    </row>
    <row r="239" ht="12.75" customHeight="1">
      <c r="A239" s="3" t="s">
        <v>1453</v>
      </c>
      <c r="B239" s="3" t="s">
        <v>1454</v>
      </c>
      <c r="C239" s="3" t="s">
        <v>3866</v>
      </c>
      <c r="D239" s="3"/>
      <c r="E239" s="3" t="s">
        <v>1953</v>
      </c>
      <c r="F239" s="3" t="s">
        <v>3867</v>
      </c>
      <c r="G239" s="3" t="s">
        <v>1452</v>
      </c>
      <c r="H239" s="3" t="s">
        <v>3868</v>
      </c>
      <c r="I239" s="3" t="s">
        <v>3869</v>
      </c>
      <c r="J239" s="3" t="s">
        <v>1455</v>
      </c>
      <c r="K239" s="3" t="s">
        <v>17</v>
      </c>
      <c r="L239" s="3" t="s">
        <v>3870</v>
      </c>
      <c r="M239" s="3" t="s">
        <v>3561</v>
      </c>
      <c r="N239" s="3" t="s">
        <v>2846</v>
      </c>
      <c r="O239" s="3" t="s">
        <v>2530</v>
      </c>
      <c r="P239" s="3" t="s">
        <v>1959</v>
      </c>
      <c r="Q239" s="3" t="s">
        <v>1959</v>
      </c>
      <c r="R239" s="3"/>
      <c r="S239" s="3"/>
      <c r="T239" s="3" t="s">
        <v>2318</v>
      </c>
      <c r="U239" s="3" t="s">
        <v>1181</v>
      </c>
      <c r="V239" s="3" t="s">
        <v>2847</v>
      </c>
      <c r="W239" s="3" t="s">
        <v>1181</v>
      </c>
      <c r="X239" s="3" t="s">
        <v>2018</v>
      </c>
      <c r="Y239" s="3" t="s">
        <v>1457</v>
      </c>
      <c r="Z239" s="3"/>
      <c r="AA239" s="3"/>
      <c r="AB239" s="3" t="s">
        <v>1456</v>
      </c>
      <c r="AC239" s="3"/>
      <c r="AD239" s="3" t="s">
        <v>3871</v>
      </c>
      <c r="AE239" s="3" t="s">
        <v>3872</v>
      </c>
      <c r="AF239" s="3"/>
      <c r="AG239" s="3" t="s">
        <v>3873</v>
      </c>
      <c r="AH239" s="3" t="s">
        <v>1456</v>
      </c>
      <c r="AI239" s="3"/>
      <c r="AJ239" s="3" t="s">
        <v>1967</v>
      </c>
    </row>
    <row r="240" ht="12.75" customHeight="1">
      <c r="A240" s="3" t="s">
        <v>1459</v>
      </c>
      <c r="B240" s="3" t="s">
        <v>1460</v>
      </c>
      <c r="C240" s="3" t="s">
        <v>3874</v>
      </c>
      <c r="D240" s="3"/>
      <c r="E240" s="3" t="s">
        <v>1953</v>
      </c>
      <c r="F240" s="3"/>
      <c r="G240" s="3" t="s">
        <v>1458</v>
      </c>
      <c r="H240" s="3"/>
      <c r="I240" s="3" t="s">
        <v>3815</v>
      </c>
      <c r="J240" s="3" t="s">
        <v>1461</v>
      </c>
      <c r="K240" s="3" t="s">
        <v>17</v>
      </c>
      <c r="L240" s="3" t="s">
        <v>3875</v>
      </c>
      <c r="M240" s="3" t="s">
        <v>3561</v>
      </c>
      <c r="N240" s="3"/>
      <c r="O240" s="3"/>
      <c r="P240" s="3" t="s">
        <v>1959</v>
      </c>
      <c r="Q240" s="3" t="s">
        <v>1959</v>
      </c>
      <c r="R240" s="3"/>
      <c r="S240" s="3" t="s">
        <v>2382</v>
      </c>
      <c r="T240" s="3" t="s">
        <v>2063</v>
      </c>
      <c r="U240" s="3" t="s">
        <v>1181</v>
      </c>
      <c r="V240" s="3" t="s">
        <v>2398</v>
      </c>
      <c r="W240" s="3" t="s">
        <v>1181</v>
      </c>
      <c r="X240" s="3" t="s">
        <v>2338</v>
      </c>
      <c r="Y240" s="3" t="s">
        <v>1463</v>
      </c>
      <c r="Z240" s="3"/>
      <c r="AA240" s="3"/>
      <c r="AB240" s="3" t="s">
        <v>1462</v>
      </c>
      <c r="AC240" s="3"/>
      <c r="AD240" s="3" t="s">
        <v>3876</v>
      </c>
      <c r="AE240" s="3" t="s">
        <v>2332</v>
      </c>
      <c r="AF240" s="3"/>
      <c r="AG240" s="3" t="s">
        <v>3877</v>
      </c>
      <c r="AH240" s="3" t="s">
        <v>1462</v>
      </c>
      <c r="AI240" s="3"/>
      <c r="AJ240" s="3" t="s">
        <v>1967</v>
      </c>
    </row>
    <row r="241" ht="12.75" customHeight="1">
      <c r="A241" s="3" t="s">
        <v>1465</v>
      </c>
      <c r="B241" s="3" t="s">
        <v>1466</v>
      </c>
      <c r="C241" s="3" t="s">
        <v>3878</v>
      </c>
      <c r="D241" s="3"/>
      <c r="E241" s="3" t="s">
        <v>1953</v>
      </c>
      <c r="F241" s="3"/>
      <c r="G241" s="3" t="s">
        <v>1464</v>
      </c>
      <c r="H241" s="3"/>
      <c r="I241" s="3" t="s">
        <v>3815</v>
      </c>
      <c r="J241" s="3" t="s">
        <v>1467</v>
      </c>
      <c r="K241" s="3" t="s">
        <v>17</v>
      </c>
      <c r="L241" s="3" t="s">
        <v>3879</v>
      </c>
      <c r="M241" s="3" t="s">
        <v>3561</v>
      </c>
      <c r="N241" s="3"/>
      <c r="O241" s="3"/>
      <c r="P241" s="3" t="s">
        <v>1959</v>
      </c>
      <c r="Q241" s="3" t="s">
        <v>1959</v>
      </c>
      <c r="R241" s="3"/>
      <c r="S241" s="3" t="s">
        <v>3880</v>
      </c>
      <c r="T241" s="3" t="s">
        <v>2063</v>
      </c>
      <c r="U241" s="3" t="s">
        <v>1181</v>
      </c>
      <c r="V241" s="3" t="s">
        <v>2328</v>
      </c>
      <c r="W241" s="3" t="s">
        <v>1181</v>
      </c>
      <c r="X241" s="3" t="s">
        <v>2338</v>
      </c>
      <c r="Y241" s="3" t="s">
        <v>1469</v>
      </c>
      <c r="Z241" s="3" t="s">
        <v>2710</v>
      </c>
      <c r="AA241" s="3" t="s">
        <v>2710</v>
      </c>
      <c r="AB241" s="3" t="s">
        <v>1468</v>
      </c>
      <c r="AC241" s="3" t="s">
        <v>2710</v>
      </c>
      <c r="AD241" s="3" t="s">
        <v>3881</v>
      </c>
      <c r="AE241" s="3" t="s">
        <v>2332</v>
      </c>
      <c r="AF241" s="3" t="s">
        <v>2710</v>
      </c>
      <c r="AG241" s="3" t="s">
        <v>3882</v>
      </c>
      <c r="AH241" s="3" t="s">
        <v>1468</v>
      </c>
      <c r="AI241" s="3"/>
      <c r="AJ241" s="3" t="s">
        <v>1967</v>
      </c>
    </row>
    <row r="242" ht="12.75" customHeight="1">
      <c r="A242" s="3" t="s">
        <v>1471</v>
      </c>
      <c r="B242" s="3" t="s">
        <v>1472</v>
      </c>
      <c r="C242" s="3" t="s">
        <v>3883</v>
      </c>
      <c r="D242" s="3"/>
      <c r="E242" s="3" t="s">
        <v>1953</v>
      </c>
      <c r="F242" s="3"/>
      <c r="G242" s="3" t="s">
        <v>1470</v>
      </c>
      <c r="H242" s="3"/>
      <c r="I242" s="3" t="s">
        <v>3815</v>
      </c>
      <c r="J242" s="3" t="s">
        <v>1473</v>
      </c>
      <c r="K242" s="3" t="s">
        <v>17</v>
      </c>
      <c r="L242" s="3" t="s">
        <v>3884</v>
      </c>
      <c r="M242" s="3" t="s">
        <v>3561</v>
      </c>
      <c r="N242" s="3"/>
      <c r="O242" s="3"/>
      <c r="P242" s="3" t="s">
        <v>1959</v>
      </c>
      <c r="Q242" s="3" t="s">
        <v>1959</v>
      </c>
      <c r="R242" s="3"/>
      <c r="S242" s="3" t="s">
        <v>2376</v>
      </c>
      <c r="T242" s="3" t="s">
        <v>2063</v>
      </c>
      <c r="U242" s="3" t="s">
        <v>1181</v>
      </c>
      <c r="V242" s="3" t="s">
        <v>2328</v>
      </c>
      <c r="W242" s="3" t="s">
        <v>1181</v>
      </c>
      <c r="X242" s="3" t="s">
        <v>2338</v>
      </c>
      <c r="Y242" s="3" t="s">
        <v>1475</v>
      </c>
      <c r="Z242" s="3" t="s">
        <v>3885</v>
      </c>
      <c r="AA242" s="3" t="s">
        <v>3885</v>
      </c>
      <c r="AB242" s="3" t="s">
        <v>1474</v>
      </c>
      <c r="AC242" s="3" t="s">
        <v>3885</v>
      </c>
      <c r="AD242" s="3" t="s">
        <v>3886</v>
      </c>
      <c r="AE242" s="3" t="s">
        <v>2332</v>
      </c>
      <c r="AF242" s="3" t="s">
        <v>3885</v>
      </c>
      <c r="AG242" s="3" t="s">
        <v>3887</v>
      </c>
      <c r="AH242" s="3" t="s">
        <v>1474</v>
      </c>
      <c r="AI242" s="3"/>
      <c r="AJ242" s="3" t="s">
        <v>1967</v>
      </c>
    </row>
    <row r="243" ht="12.75" customHeight="1">
      <c r="A243" s="3" t="s">
        <v>1477</v>
      </c>
      <c r="B243" s="3" t="s">
        <v>1478</v>
      </c>
      <c r="C243" s="3" t="s">
        <v>3888</v>
      </c>
      <c r="D243" s="3"/>
      <c r="E243" s="3" t="s">
        <v>1953</v>
      </c>
      <c r="F243" s="3"/>
      <c r="G243" s="3" t="s">
        <v>1476</v>
      </c>
      <c r="H243" s="3"/>
      <c r="I243" s="3" t="s">
        <v>3815</v>
      </c>
      <c r="J243" s="3" t="s">
        <v>1479</v>
      </c>
      <c r="K243" s="3" t="s">
        <v>17</v>
      </c>
      <c r="L243" s="3" t="s">
        <v>3889</v>
      </c>
      <c r="M243" s="3" t="s">
        <v>3561</v>
      </c>
      <c r="N243" s="3"/>
      <c r="O243" s="3"/>
      <c r="P243" s="3" t="s">
        <v>1959</v>
      </c>
      <c r="Q243" s="3" t="s">
        <v>1959</v>
      </c>
      <c r="R243" s="3"/>
      <c r="S243" s="3" t="s">
        <v>2453</v>
      </c>
      <c r="T243" s="3" t="s">
        <v>2063</v>
      </c>
      <c r="U243" s="3" t="s">
        <v>1181</v>
      </c>
      <c r="V243" s="3" t="s">
        <v>2328</v>
      </c>
      <c r="W243" s="3" t="s">
        <v>1181</v>
      </c>
      <c r="X243" s="3" t="s">
        <v>2338</v>
      </c>
      <c r="Y243" s="3" t="s">
        <v>1481</v>
      </c>
      <c r="Z243" s="3" t="s">
        <v>3890</v>
      </c>
      <c r="AA243" s="3" t="s">
        <v>3890</v>
      </c>
      <c r="AB243" s="3" t="s">
        <v>1480</v>
      </c>
      <c r="AC243" s="3" t="s">
        <v>3890</v>
      </c>
      <c r="AD243" s="3" t="s">
        <v>3891</v>
      </c>
      <c r="AE243" s="3" t="s">
        <v>2332</v>
      </c>
      <c r="AF243" s="3" t="s">
        <v>3890</v>
      </c>
      <c r="AG243" s="3" t="s">
        <v>3892</v>
      </c>
      <c r="AH243" s="3" t="s">
        <v>1480</v>
      </c>
      <c r="AI243" s="3"/>
      <c r="AJ243" s="3" t="s">
        <v>1967</v>
      </c>
    </row>
    <row r="244" ht="12.75" customHeight="1">
      <c r="A244" s="3" t="s">
        <v>1483</v>
      </c>
      <c r="B244" s="3" t="s">
        <v>1484</v>
      </c>
      <c r="C244" s="3" t="s">
        <v>3893</v>
      </c>
      <c r="D244" s="3"/>
      <c r="E244" s="3" t="s">
        <v>1953</v>
      </c>
      <c r="F244" s="3" t="s">
        <v>3894</v>
      </c>
      <c r="G244" s="3" t="s">
        <v>1482</v>
      </c>
      <c r="H244" s="3"/>
      <c r="I244" s="3" t="s">
        <v>3842</v>
      </c>
      <c r="J244" s="3" t="s">
        <v>1485</v>
      </c>
      <c r="K244" s="3" t="s">
        <v>17</v>
      </c>
      <c r="L244" s="3" t="s">
        <v>3895</v>
      </c>
      <c r="M244" s="3" t="s">
        <v>3561</v>
      </c>
      <c r="N244" s="3" t="s">
        <v>2846</v>
      </c>
      <c r="O244" s="3" t="s">
        <v>2320</v>
      </c>
      <c r="P244" s="3" t="s">
        <v>1959</v>
      </c>
      <c r="Q244" s="3" t="s">
        <v>1959</v>
      </c>
      <c r="R244" s="3"/>
      <c r="S244" s="3"/>
      <c r="T244" s="3" t="s">
        <v>2318</v>
      </c>
      <c r="U244" s="3" t="s">
        <v>1181</v>
      </c>
      <c r="V244" s="3" t="s">
        <v>2847</v>
      </c>
      <c r="W244" s="3" t="s">
        <v>1181</v>
      </c>
      <c r="X244" s="3" t="s">
        <v>2018</v>
      </c>
      <c r="Y244" s="3" t="s">
        <v>1487</v>
      </c>
      <c r="Z244" s="3"/>
      <c r="AA244" s="3"/>
      <c r="AB244" s="3" t="s">
        <v>1486</v>
      </c>
      <c r="AC244" s="3"/>
      <c r="AD244" s="3" t="s">
        <v>3896</v>
      </c>
      <c r="AE244" s="3" t="s">
        <v>3897</v>
      </c>
      <c r="AF244" s="3"/>
      <c r="AG244" s="3" t="s">
        <v>3898</v>
      </c>
      <c r="AH244" s="3" t="s">
        <v>1486</v>
      </c>
      <c r="AI244" s="3"/>
      <c r="AJ244" s="3" t="s">
        <v>1967</v>
      </c>
    </row>
    <row r="245" ht="12.75" customHeight="1">
      <c r="A245" s="3" t="s">
        <v>1489</v>
      </c>
      <c r="B245" s="3" t="s">
        <v>1490</v>
      </c>
      <c r="C245" s="3" t="s">
        <v>3899</v>
      </c>
      <c r="D245" s="3"/>
      <c r="E245" s="3" t="s">
        <v>1953</v>
      </c>
      <c r="F245" s="3" t="s">
        <v>3900</v>
      </c>
      <c r="G245" s="3" t="s">
        <v>1488</v>
      </c>
      <c r="H245" s="3"/>
      <c r="I245" s="3" t="s">
        <v>3842</v>
      </c>
      <c r="J245" s="3" t="s">
        <v>1491</v>
      </c>
      <c r="K245" s="3" t="s">
        <v>17</v>
      </c>
      <c r="L245" s="3" t="s">
        <v>3794</v>
      </c>
      <c r="M245" s="3" t="s">
        <v>3561</v>
      </c>
      <c r="N245" s="3" t="s">
        <v>2846</v>
      </c>
      <c r="O245" s="3" t="s">
        <v>2320</v>
      </c>
      <c r="P245" s="3" t="s">
        <v>1959</v>
      </c>
      <c r="Q245" s="3" t="s">
        <v>1959</v>
      </c>
      <c r="R245" s="3"/>
      <c r="S245" s="3"/>
      <c r="T245" s="3" t="s">
        <v>2318</v>
      </c>
      <c r="U245" s="3" t="s">
        <v>1181</v>
      </c>
      <c r="V245" s="3" t="s">
        <v>2847</v>
      </c>
      <c r="W245" s="3" t="s">
        <v>1181</v>
      </c>
      <c r="X245" s="3" t="s">
        <v>2018</v>
      </c>
      <c r="Y245" s="3" t="s">
        <v>1493</v>
      </c>
      <c r="Z245" s="3"/>
      <c r="AA245" s="3"/>
      <c r="AB245" s="3" t="s">
        <v>1492</v>
      </c>
      <c r="AC245" s="3"/>
      <c r="AD245" s="3" t="s">
        <v>3901</v>
      </c>
      <c r="AE245" s="3" t="s">
        <v>3902</v>
      </c>
      <c r="AF245" s="3"/>
      <c r="AG245" s="3" t="s">
        <v>3903</v>
      </c>
      <c r="AH245" s="3" t="s">
        <v>1492</v>
      </c>
      <c r="AI245" s="3"/>
      <c r="AJ245" s="3" t="s">
        <v>1967</v>
      </c>
    </row>
    <row r="246" ht="12.75" customHeight="1">
      <c r="A246" s="3" t="s">
        <v>1495</v>
      </c>
      <c r="B246" s="3" t="s">
        <v>1496</v>
      </c>
      <c r="C246" s="3" t="s">
        <v>3904</v>
      </c>
      <c r="D246" s="3"/>
      <c r="E246" s="3" t="s">
        <v>1953</v>
      </c>
      <c r="F246" s="3" t="s">
        <v>3905</v>
      </c>
      <c r="G246" s="3" t="s">
        <v>1494</v>
      </c>
      <c r="H246" s="3"/>
      <c r="I246" s="3" t="s">
        <v>3906</v>
      </c>
      <c r="J246" s="3" t="s">
        <v>1497</v>
      </c>
      <c r="K246" s="3" t="s">
        <v>497</v>
      </c>
      <c r="L246" s="3" t="s">
        <v>3311</v>
      </c>
      <c r="M246" s="3" t="s">
        <v>3561</v>
      </c>
      <c r="N246" s="3"/>
      <c r="O246" s="3" t="s">
        <v>2516</v>
      </c>
      <c r="P246" s="3" t="s">
        <v>1959</v>
      </c>
      <c r="Q246" s="3" t="s">
        <v>1959</v>
      </c>
      <c r="R246" s="3"/>
      <c r="S246" s="3"/>
      <c r="T246" s="3" t="s">
        <v>2063</v>
      </c>
      <c r="U246" s="3" t="s">
        <v>1181</v>
      </c>
      <c r="V246" s="3" t="s">
        <v>2370</v>
      </c>
      <c r="W246" s="3" t="s">
        <v>1181</v>
      </c>
      <c r="X246" s="3" t="s">
        <v>2116</v>
      </c>
      <c r="Y246" s="3" t="s">
        <v>1499</v>
      </c>
      <c r="Z246" s="3"/>
      <c r="AA246" s="3"/>
      <c r="AB246" s="3" t="s">
        <v>1498</v>
      </c>
      <c r="AC246" s="3"/>
      <c r="AD246" s="3" t="s">
        <v>3907</v>
      </c>
      <c r="AE246" s="3" t="s">
        <v>3908</v>
      </c>
      <c r="AF246" s="3"/>
      <c r="AG246" s="3" t="s">
        <v>3909</v>
      </c>
      <c r="AH246" s="3" t="s">
        <v>1498</v>
      </c>
      <c r="AI246" s="3"/>
      <c r="AJ246" s="3" t="s">
        <v>1967</v>
      </c>
    </row>
    <row r="247" ht="12.75" customHeight="1">
      <c r="A247" s="3" t="s">
        <v>1501</v>
      </c>
      <c r="B247" s="3" t="s">
        <v>1502</v>
      </c>
      <c r="C247" s="3" t="s">
        <v>3910</v>
      </c>
      <c r="D247" s="3"/>
      <c r="E247" s="3" t="s">
        <v>1953</v>
      </c>
      <c r="F247" s="3"/>
      <c r="G247" s="3" t="s">
        <v>1500</v>
      </c>
      <c r="H247" s="3"/>
      <c r="I247" s="3" t="s">
        <v>3911</v>
      </c>
      <c r="J247" s="3" t="s">
        <v>1503</v>
      </c>
      <c r="K247" s="3" t="s">
        <v>17</v>
      </c>
      <c r="L247" s="3" t="s">
        <v>3912</v>
      </c>
      <c r="M247" s="3" t="s">
        <v>3561</v>
      </c>
      <c r="N247" s="3" t="s">
        <v>3913</v>
      </c>
      <c r="O247" s="3" t="s">
        <v>2146</v>
      </c>
      <c r="P247" s="3" t="s">
        <v>1959</v>
      </c>
      <c r="Q247" s="3" t="s">
        <v>1959</v>
      </c>
      <c r="R247" s="3"/>
      <c r="S247" s="3" t="s">
        <v>3914</v>
      </c>
      <c r="T247" s="3" t="s">
        <v>2806</v>
      </c>
      <c r="U247" s="3" t="s">
        <v>1181</v>
      </c>
      <c r="V247" s="3" t="s">
        <v>3915</v>
      </c>
      <c r="W247" s="3" t="s">
        <v>1181</v>
      </c>
      <c r="X247" s="3" t="s">
        <v>2508</v>
      </c>
      <c r="Y247" s="3" t="s">
        <v>1505</v>
      </c>
      <c r="Z247" s="3"/>
      <c r="AA247" s="3"/>
      <c r="AB247" s="3" t="s">
        <v>1504</v>
      </c>
      <c r="AC247" s="3"/>
      <c r="AD247" s="3"/>
      <c r="AE247" s="3" t="s">
        <v>2956</v>
      </c>
      <c r="AF247" s="3"/>
      <c r="AG247" s="3" t="s">
        <v>3916</v>
      </c>
      <c r="AH247" s="3" t="s">
        <v>1504</v>
      </c>
      <c r="AI247" s="3"/>
      <c r="AJ247" s="3" t="s">
        <v>1967</v>
      </c>
    </row>
    <row r="248" ht="12.75" customHeight="1">
      <c r="A248" s="3" t="s">
        <v>1507</v>
      </c>
      <c r="B248" s="3" t="s">
        <v>1508</v>
      </c>
      <c r="C248" s="3" t="s">
        <v>3917</v>
      </c>
      <c r="D248" s="3" t="s">
        <v>1509</v>
      </c>
      <c r="E248" s="3" t="s">
        <v>1953</v>
      </c>
      <c r="F248" s="3" t="s">
        <v>3918</v>
      </c>
      <c r="G248" s="3" t="s">
        <v>1506</v>
      </c>
      <c r="H248" s="3"/>
      <c r="I248" s="3" t="s">
        <v>3919</v>
      </c>
      <c r="J248" s="3"/>
      <c r="K248" s="3" t="s">
        <v>17</v>
      </c>
      <c r="L248" s="3"/>
      <c r="M248" s="3" t="s">
        <v>3920</v>
      </c>
      <c r="N248" s="3" t="s">
        <v>3921</v>
      </c>
      <c r="O248" s="3" t="s">
        <v>2146</v>
      </c>
      <c r="P248" s="3" t="s">
        <v>1959</v>
      </c>
      <c r="Q248" s="3" t="s">
        <v>1959</v>
      </c>
      <c r="R248" s="3" t="s">
        <v>1509</v>
      </c>
      <c r="S248" s="3" t="s">
        <v>3922</v>
      </c>
      <c r="T248" s="3" t="s">
        <v>3923</v>
      </c>
      <c r="U248" s="3" t="s">
        <v>3924</v>
      </c>
      <c r="V248" s="3" t="s">
        <v>3925</v>
      </c>
      <c r="W248" s="3" t="s">
        <v>1181</v>
      </c>
      <c r="X248" s="3" t="s">
        <v>3926</v>
      </c>
      <c r="Y248" s="3" t="s">
        <v>1511</v>
      </c>
      <c r="Z248" s="3"/>
      <c r="AA248" s="3"/>
      <c r="AB248" s="3" t="s">
        <v>1510</v>
      </c>
      <c r="AC248" s="3"/>
      <c r="AD248" s="3"/>
      <c r="AE248" s="3" t="s">
        <v>3927</v>
      </c>
      <c r="AF248" s="3"/>
      <c r="AG248" s="3" t="s">
        <v>3928</v>
      </c>
      <c r="AH248" s="3" t="s">
        <v>1510</v>
      </c>
      <c r="AI248" s="3"/>
      <c r="AJ248" s="3" t="s">
        <v>1967</v>
      </c>
    </row>
    <row r="249" ht="12.75" customHeight="1">
      <c r="A249" s="3" t="s">
        <v>1512</v>
      </c>
      <c r="B249" s="3" t="s">
        <v>1513</v>
      </c>
      <c r="C249" s="3" t="s">
        <v>3929</v>
      </c>
      <c r="D249" s="3"/>
      <c r="E249" s="3" t="s">
        <v>1953</v>
      </c>
      <c r="F249" s="3"/>
      <c r="G249" s="3"/>
      <c r="H249" s="3"/>
      <c r="I249" s="3" t="s">
        <v>3930</v>
      </c>
      <c r="J249" s="3" t="s">
        <v>1514</v>
      </c>
      <c r="K249" s="3" t="s">
        <v>17</v>
      </c>
      <c r="L249" s="3" t="s">
        <v>3931</v>
      </c>
      <c r="M249" s="3" t="s">
        <v>3561</v>
      </c>
      <c r="N249" s="3" t="s">
        <v>2846</v>
      </c>
      <c r="O249" s="3" t="s">
        <v>1974</v>
      </c>
      <c r="P249" s="3" t="s">
        <v>1959</v>
      </c>
      <c r="Q249" s="3" t="s">
        <v>1959</v>
      </c>
      <c r="R249" s="3"/>
      <c r="S249" s="3"/>
      <c r="T249" s="3" t="s">
        <v>2318</v>
      </c>
      <c r="U249" s="3" t="s">
        <v>1181</v>
      </c>
      <c r="V249" s="3" t="s">
        <v>2847</v>
      </c>
      <c r="W249" s="3" t="s">
        <v>1181</v>
      </c>
      <c r="X249" s="3" t="s">
        <v>2018</v>
      </c>
      <c r="Y249" s="3" t="s">
        <v>1516</v>
      </c>
      <c r="Z249" s="3"/>
      <c r="AA249" s="3"/>
      <c r="AB249" s="3" t="s">
        <v>1515</v>
      </c>
      <c r="AC249" s="3"/>
      <c r="AD249" s="3" t="s">
        <v>3932</v>
      </c>
      <c r="AE249" s="3" t="s">
        <v>3933</v>
      </c>
      <c r="AF249" s="3"/>
      <c r="AG249" s="3" t="s">
        <v>3934</v>
      </c>
      <c r="AH249" s="3" t="s">
        <v>1515</v>
      </c>
      <c r="AI249" s="3"/>
      <c r="AJ249" s="3" t="s">
        <v>1967</v>
      </c>
    </row>
    <row r="250" ht="12.75" customHeight="1">
      <c r="A250" s="3" t="s">
        <v>1518</v>
      </c>
      <c r="B250" s="3" t="s">
        <v>1519</v>
      </c>
      <c r="C250" s="3" t="s">
        <v>3935</v>
      </c>
      <c r="D250" s="3"/>
      <c r="E250" s="3" t="s">
        <v>1953</v>
      </c>
      <c r="F250" s="3"/>
      <c r="G250" s="3" t="s">
        <v>1517</v>
      </c>
      <c r="H250" s="3" t="s">
        <v>3936</v>
      </c>
      <c r="I250" s="3" t="s">
        <v>3815</v>
      </c>
      <c r="J250" s="3" t="s">
        <v>1520</v>
      </c>
      <c r="K250" s="3" t="s">
        <v>17</v>
      </c>
      <c r="L250" s="3" t="s">
        <v>3937</v>
      </c>
      <c r="M250" s="3" t="s">
        <v>3561</v>
      </c>
      <c r="N250" s="3"/>
      <c r="O250" s="3"/>
      <c r="P250" s="3" t="s">
        <v>1959</v>
      </c>
      <c r="Q250" s="3" t="s">
        <v>1959</v>
      </c>
      <c r="R250" s="3"/>
      <c r="S250" s="3" t="s">
        <v>3443</v>
      </c>
      <c r="T250" s="3" t="s">
        <v>2063</v>
      </c>
      <c r="U250" s="3" t="s">
        <v>1181</v>
      </c>
      <c r="V250" s="3" t="s">
        <v>2328</v>
      </c>
      <c r="W250" s="3" t="s">
        <v>1181</v>
      </c>
      <c r="X250" s="3" t="s">
        <v>2338</v>
      </c>
      <c r="Y250" s="3" t="s">
        <v>1522</v>
      </c>
      <c r="Z250" s="3" t="s">
        <v>3938</v>
      </c>
      <c r="AA250" s="3" t="s">
        <v>3938</v>
      </c>
      <c r="AB250" s="3" t="s">
        <v>1521</v>
      </c>
      <c r="AC250" s="3" t="s">
        <v>3938</v>
      </c>
      <c r="AD250" s="3"/>
      <c r="AE250" s="3" t="s">
        <v>2332</v>
      </c>
      <c r="AF250" s="3" t="s">
        <v>3938</v>
      </c>
      <c r="AG250" s="3" t="s">
        <v>3939</v>
      </c>
      <c r="AH250" s="3" t="s">
        <v>1521</v>
      </c>
      <c r="AI250" s="3"/>
      <c r="AJ250" s="3" t="s">
        <v>1967</v>
      </c>
    </row>
    <row r="251" ht="12.75" customHeight="1">
      <c r="A251" s="3" t="s">
        <v>1524</v>
      </c>
      <c r="B251" s="3" t="s">
        <v>1525</v>
      </c>
      <c r="C251" s="3" t="s">
        <v>3940</v>
      </c>
      <c r="D251" s="3"/>
      <c r="E251" s="3" t="s">
        <v>1953</v>
      </c>
      <c r="F251" s="3"/>
      <c r="G251" s="3" t="s">
        <v>1523</v>
      </c>
      <c r="H251" s="3"/>
      <c r="I251" s="3" t="s">
        <v>3815</v>
      </c>
      <c r="J251" s="3" t="s">
        <v>1526</v>
      </c>
      <c r="K251" s="3" t="s">
        <v>17</v>
      </c>
      <c r="L251" s="3" t="s">
        <v>3941</v>
      </c>
      <c r="M251" s="3" t="s">
        <v>3561</v>
      </c>
      <c r="N251" s="3"/>
      <c r="O251" s="3"/>
      <c r="P251" s="3" t="s">
        <v>1959</v>
      </c>
      <c r="Q251" s="3" t="s">
        <v>1959</v>
      </c>
      <c r="R251" s="3"/>
      <c r="S251" s="3" t="s">
        <v>3880</v>
      </c>
      <c r="T251" s="3" t="s">
        <v>2063</v>
      </c>
      <c r="U251" s="3" t="s">
        <v>1181</v>
      </c>
      <c r="V251" s="3" t="s">
        <v>3368</v>
      </c>
      <c r="W251" s="3" t="s">
        <v>1181</v>
      </c>
      <c r="X251" s="3" t="s">
        <v>2848</v>
      </c>
      <c r="Y251" s="3" t="s">
        <v>1528</v>
      </c>
      <c r="Z251" s="3"/>
      <c r="AA251" s="3"/>
      <c r="AB251" s="3" t="s">
        <v>1527</v>
      </c>
      <c r="AC251" s="3"/>
      <c r="AD251" s="3"/>
      <c r="AE251" s="3" t="s">
        <v>2332</v>
      </c>
      <c r="AF251" s="3"/>
      <c r="AG251" s="3" t="s">
        <v>3942</v>
      </c>
      <c r="AH251" s="3" t="s">
        <v>1527</v>
      </c>
      <c r="AI251" s="3"/>
      <c r="AJ251" s="3" t="s">
        <v>1967</v>
      </c>
    </row>
    <row r="252" ht="12.75" customHeight="1">
      <c r="A252" s="3" t="s">
        <v>1530</v>
      </c>
      <c r="B252" s="3" t="s">
        <v>1531</v>
      </c>
      <c r="C252" s="3" t="s">
        <v>3943</v>
      </c>
      <c r="D252" s="3"/>
      <c r="E252" s="3" t="s">
        <v>1953</v>
      </c>
      <c r="F252" s="3" t="s">
        <v>3944</v>
      </c>
      <c r="G252" s="3" t="s">
        <v>1529</v>
      </c>
      <c r="H252" s="3"/>
      <c r="I252" s="3" t="s">
        <v>3945</v>
      </c>
      <c r="J252" s="3" t="s">
        <v>1532</v>
      </c>
      <c r="K252" s="3" t="s">
        <v>17</v>
      </c>
      <c r="L252" s="3"/>
      <c r="M252" s="3" t="s">
        <v>3787</v>
      </c>
      <c r="N252" s="3" t="s">
        <v>3946</v>
      </c>
      <c r="O252" s="3" t="s">
        <v>2146</v>
      </c>
      <c r="P252" s="3" t="s">
        <v>1959</v>
      </c>
      <c r="Q252" s="3" t="s">
        <v>1959</v>
      </c>
      <c r="R252" s="3"/>
      <c r="S252" s="3" t="s">
        <v>3947</v>
      </c>
      <c r="T252" s="3" t="s">
        <v>2015</v>
      </c>
      <c r="U252" s="3" t="s">
        <v>3788</v>
      </c>
      <c r="V252" s="3" t="s">
        <v>3948</v>
      </c>
      <c r="W252" s="3" t="s">
        <v>1181</v>
      </c>
      <c r="X252" s="3" t="s">
        <v>3201</v>
      </c>
      <c r="Y252" s="3" t="s">
        <v>1534</v>
      </c>
      <c r="Z252" s="3"/>
      <c r="AA252" s="3"/>
      <c r="AB252" s="3" t="s">
        <v>1533</v>
      </c>
      <c r="AC252" s="3"/>
      <c r="AD252" s="3" t="s">
        <v>3949</v>
      </c>
      <c r="AE252" s="3" t="s">
        <v>3950</v>
      </c>
      <c r="AF252" s="3"/>
      <c r="AG252" s="3" t="s">
        <v>3951</v>
      </c>
      <c r="AH252" s="3" t="s">
        <v>1533</v>
      </c>
      <c r="AI252" s="3"/>
      <c r="AJ252" s="3" t="s">
        <v>1967</v>
      </c>
    </row>
    <row r="253" ht="12.75" customHeight="1">
      <c r="A253" s="3" t="s">
        <v>1536</v>
      </c>
      <c r="B253" s="3" t="s">
        <v>1537</v>
      </c>
      <c r="C253" s="3" t="s">
        <v>3952</v>
      </c>
      <c r="D253" s="3"/>
      <c r="E253" s="3" t="s">
        <v>1953</v>
      </c>
      <c r="F253" s="3" t="s">
        <v>3953</v>
      </c>
      <c r="G253" s="3" t="s">
        <v>1535</v>
      </c>
      <c r="H253" s="3" t="s">
        <v>3954</v>
      </c>
      <c r="I253" s="3" t="s">
        <v>3945</v>
      </c>
      <c r="J253" s="3" t="s">
        <v>1538</v>
      </c>
      <c r="K253" s="3" t="s">
        <v>17</v>
      </c>
      <c r="L253" s="3"/>
      <c r="M253" s="3" t="s">
        <v>3787</v>
      </c>
      <c r="N253" s="3" t="s">
        <v>3946</v>
      </c>
      <c r="O253" s="3" t="s">
        <v>2146</v>
      </c>
      <c r="P253" s="3" t="s">
        <v>1959</v>
      </c>
      <c r="Q253" s="3" t="s">
        <v>1959</v>
      </c>
      <c r="R253" s="3"/>
      <c r="S253" s="3" t="s">
        <v>3955</v>
      </c>
      <c r="T253" s="3" t="s">
        <v>2015</v>
      </c>
      <c r="U253" s="3" t="s">
        <v>3788</v>
      </c>
      <c r="V253" s="3" t="s">
        <v>3948</v>
      </c>
      <c r="W253" s="3" t="s">
        <v>1181</v>
      </c>
      <c r="X253" s="3" t="s">
        <v>3201</v>
      </c>
      <c r="Y253" s="3" t="s">
        <v>1540</v>
      </c>
      <c r="Z253" s="3"/>
      <c r="AA253" s="3"/>
      <c r="AB253" s="3" t="s">
        <v>1539</v>
      </c>
      <c r="AC253" s="3"/>
      <c r="AD253" s="3" t="s">
        <v>3956</v>
      </c>
      <c r="AE253" s="3" t="s">
        <v>3957</v>
      </c>
      <c r="AF253" s="3"/>
      <c r="AG253" s="3" t="s">
        <v>3958</v>
      </c>
      <c r="AH253" s="3" t="s">
        <v>1539</v>
      </c>
      <c r="AI253" s="3"/>
      <c r="AJ253" s="3" t="s">
        <v>1967</v>
      </c>
    </row>
    <row r="254" ht="12.75" customHeight="1">
      <c r="A254" s="3" t="s">
        <v>1542</v>
      </c>
      <c r="B254" s="3" t="s">
        <v>1543</v>
      </c>
      <c r="C254" s="3" t="s">
        <v>3959</v>
      </c>
      <c r="D254" s="3"/>
      <c r="E254" s="3" t="s">
        <v>1953</v>
      </c>
      <c r="F254" s="3" t="s">
        <v>3960</v>
      </c>
      <c r="G254" s="3" t="s">
        <v>1541</v>
      </c>
      <c r="H254" s="3"/>
      <c r="I254" s="3" t="s">
        <v>3945</v>
      </c>
      <c r="J254" s="3" t="s">
        <v>1545</v>
      </c>
      <c r="K254" s="3" t="s">
        <v>17</v>
      </c>
      <c r="L254" s="3"/>
      <c r="M254" s="3" t="s">
        <v>3961</v>
      </c>
      <c r="N254" s="3" t="s">
        <v>2246</v>
      </c>
      <c r="O254" s="3" t="s">
        <v>1958</v>
      </c>
      <c r="P254" s="3" t="s">
        <v>1959</v>
      </c>
      <c r="Q254" s="3" t="s">
        <v>1959</v>
      </c>
      <c r="R254" s="3"/>
      <c r="S254" s="3" t="s">
        <v>3962</v>
      </c>
      <c r="T254" s="3" t="s">
        <v>2015</v>
      </c>
      <c r="U254" s="3" t="s">
        <v>3963</v>
      </c>
      <c r="V254" s="3" t="s">
        <v>2249</v>
      </c>
      <c r="W254" s="3" t="s">
        <v>1544</v>
      </c>
      <c r="X254" s="3" t="s">
        <v>2029</v>
      </c>
      <c r="Y254" s="3" t="s">
        <v>1547</v>
      </c>
      <c r="Z254" s="3"/>
      <c r="AA254" s="3"/>
      <c r="AB254" s="3" t="s">
        <v>1546</v>
      </c>
      <c r="AC254" s="3"/>
      <c r="AD254" s="3" t="s">
        <v>3964</v>
      </c>
      <c r="AE254" s="3" t="s">
        <v>3965</v>
      </c>
      <c r="AF254" s="3"/>
      <c r="AG254" s="3" t="s">
        <v>3966</v>
      </c>
      <c r="AH254" s="3" t="s">
        <v>1546</v>
      </c>
      <c r="AI254" s="3"/>
      <c r="AJ254" s="3" t="s">
        <v>1967</v>
      </c>
    </row>
    <row r="255" ht="12.75" customHeight="1">
      <c r="A255" s="3" t="s">
        <v>1549</v>
      </c>
      <c r="B255" s="3" t="s">
        <v>1550</v>
      </c>
      <c r="C255" s="3" t="s">
        <v>3967</v>
      </c>
      <c r="D255" s="3"/>
      <c r="E255" s="3" t="s">
        <v>1953</v>
      </c>
      <c r="F255" s="3" t="s">
        <v>3968</v>
      </c>
      <c r="G255" s="3" t="s">
        <v>1548</v>
      </c>
      <c r="H255" s="3"/>
      <c r="I255" s="3" t="s">
        <v>3969</v>
      </c>
      <c r="J255" s="3" t="s">
        <v>1551</v>
      </c>
      <c r="K255" s="3" t="s">
        <v>17</v>
      </c>
      <c r="L255" s="3"/>
      <c r="M255" s="3" t="s">
        <v>3961</v>
      </c>
      <c r="N255" s="3" t="s">
        <v>2489</v>
      </c>
      <c r="O255" s="3" t="s">
        <v>2146</v>
      </c>
      <c r="P255" s="3" t="s">
        <v>1959</v>
      </c>
      <c r="Q255" s="3" t="s">
        <v>1959</v>
      </c>
      <c r="R255" s="3"/>
      <c r="S255" s="3"/>
      <c r="T255" s="3" t="s">
        <v>2015</v>
      </c>
      <c r="U255" s="3" t="s">
        <v>3963</v>
      </c>
      <c r="V255" s="3" t="s">
        <v>2490</v>
      </c>
      <c r="W255" s="3" t="s">
        <v>1544</v>
      </c>
      <c r="X255" s="3" t="s">
        <v>3424</v>
      </c>
      <c r="Y255" s="3" t="s">
        <v>1553</v>
      </c>
      <c r="Z255" s="3"/>
      <c r="AA255" s="3"/>
      <c r="AB255" s="3" t="s">
        <v>1552</v>
      </c>
      <c r="AC255" s="3"/>
      <c r="AD255" s="3" t="s">
        <v>3970</v>
      </c>
      <c r="AE255" s="3"/>
      <c r="AF255" s="3"/>
      <c r="AG255" s="3" t="s">
        <v>3971</v>
      </c>
      <c r="AH255" s="3" t="s">
        <v>1552</v>
      </c>
      <c r="AI255" s="3"/>
      <c r="AJ255" s="3" t="s">
        <v>1967</v>
      </c>
    </row>
    <row r="256" ht="12.75" customHeight="1">
      <c r="A256" s="3" t="s">
        <v>1555</v>
      </c>
      <c r="B256" s="3" t="s">
        <v>1556</v>
      </c>
      <c r="C256" s="3" t="s">
        <v>3972</v>
      </c>
      <c r="D256" s="3"/>
      <c r="E256" s="3" t="s">
        <v>1953</v>
      </c>
      <c r="F256" s="3" t="s">
        <v>3973</v>
      </c>
      <c r="G256" s="3" t="s">
        <v>1554</v>
      </c>
      <c r="H256" s="3"/>
      <c r="I256" s="3" t="s">
        <v>3974</v>
      </c>
      <c r="J256" s="3" t="s">
        <v>1557</v>
      </c>
      <c r="K256" s="3" t="s">
        <v>17</v>
      </c>
      <c r="L256" s="3"/>
      <c r="M256" s="3" t="s">
        <v>3961</v>
      </c>
      <c r="N256" s="3" t="s">
        <v>2479</v>
      </c>
      <c r="O256" s="3" t="s">
        <v>2480</v>
      </c>
      <c r="P256" s="3" t="s">
        <v>1959</v>
      </c>
      <c r="Q256" s="3" t="s">
        <v>1959</v>
      </c>
      <c r="R256" s="3"/>
      <c r="S256" s="3" t="s">
        <v>3975</v>
      </c>
      <c r="T256" s="3" t="s">
        <v>2482</v>
      </c>
      <c r="U256" s="3" t="s">
        <v>3963</v>
      </c>
      <c r="V256" s="3" t="s">
        <v>2483</v>
      </c>
      <c r="W256" s="3" t="s">
        <v>1544</v>
      </c>
      <c r="X256" s="3" t="s">
        <v>2029</v>
      </c>
      <c r="Y256" s="3" t="s">
        <v>1559</v>
      </c>
      <c r="Z256" s="3" t="s">
        <v>3976</v>
      </c>
      <c r="AA256" s="3" t="s">
        <v>3976</v>
      </c>
      <c r="AB256" s="3" t="s">
        <v>1558</v>
      </c>
      <c r="AC256" s="3" t="s">
        <v>3976</v>
      </c>
      <c r="AD256" s="3"/>
      <c r="AE256" s="3" t="s">
        <v>3977</v>
      </c>
      <c r="AF256" s="3" t="s">
        <v>3976</v>
      </c>
      <c r="AG256" s="3" t="s">
        <v>3978</v>
      </c>
      <c r="AH256" s="3" t="s">
        <v>1558</v>
      </c>
      <c r="AI256" s="3"/>
      <c r="AJ256" s="3" t="s">
        <v>1967</v>
      </c>
    </row>
    <row r="257" ht="12.75" customHeight="1">
      <c r="A257" s="3" t="s">
        <v>1542</v>
      </c>
      <c r="B257" s="3" t="s">
        <v>1543</v>
      </c>
      <c r="C257" s="3" t="s">
        <v>3979</v>
      </c>
      <c r="D257" s="3"/>
      <c r="E257" s="3" t="s">
        <v>1953</v>
      </c>
      <c r="F257" s="3" t="s">
        <v>3960</v>
      </c>
      <c r="G257" s="3" t="s">
        <v>1541</v>
      </c>
      <c r="H257" s="3"/>
      <c r="I257" s="3" t="s">
        <v>3945</v>
      </c>
      <c r="J257" s="3" t="s">
        <v>1545</v>
      </c>
      <c r="K257" s="3" t="s">
        <v>17</v>
      </c>
      <c r="L257" s="3"/>
      <c r="M257" s="3" t="s">
        <v>3961</v>
      </c>
      <c r="N257" s="3" t="s">
        <v>2246</v>
      </c>
      <c r="O257" s="3" t="s">
        <v>1958</v>
      </c>
      <c r="P257" s="3" t="s">
        <v>1959</v>
      </c>
      <c r="Q257" s="3" t="s">
        <v>1959</v>
      </c>
      <c r="R257" s="3"/>
      <c r="S257" s="3" t="s">
        <v>3962</v>
      </c>
      <c r="T257" s="3" t="s">
        <v>2015</v>
      </c>
      <c r="U257" s="3" t="s">
        <v>3963</v>
      </c>
      <c r="V257" s="3" t="s">
        <v>2249</v>
      </c>
      <c r="W257" s="3" t="s">
        <v>1544</v>
      </c>
      <c r="X257" s="3" t="s">
        <v>2029</v>
      </c>
      <c r="Y257" s="3" t="s">
        <v>1560</v>
      </c>
      <c r="Z257" s="3"/>
      <c r="AA257" s="3"/>
      <c r="AB257" s="3" t="s">
        <v>1546</v>
      </c>
      <c r="AC257" s="3"/>
      <c r="AD257" s="3" t="s">
        <v>3964</v>
      </c>
      <c r="AE257" s="3" t="s">
        <v>3965</v>
      </c>
      <c r="AF257" s="3"/>
      <c r="AG257" s="3" t="s">
        <v>3980</v>
      </c>
      <c r="AH257" s="3" t="s">
        <v>1546</v>
      </c>
      <c r="AI257" s="3"/>
      <c r="AJ257" s="3" t="s">
        <v>1967</v>
      </c>
    </row>
    <row r="258" ht="12.75" customHeight="1">
      <c r="A258" s="3" t="s">
        <v>1562</v>
      </c>
      <c r="B258" s="3" t="s">
        <v>1564</v>
      </c>
      <c r="C258" s="3" t="s">
        <v>3981</v>
      </c>
      <c r="D258" s="3"/>
      <c r="E258" s="3" t="s">
        <v>1953</v>
      </c>
      <c r="F258" s="3" t="s">
        <v>3982</v>
      </c>
      <c r="G258" s="3" t="s">
        <v>1561</v>
      </c>
      <c r="H258" s="3"/>
      <c r="I258" s="3" t="s">
        <v>3969</v>
      </c>
      <c r="J258" s="3" t="s">
        <v>1566</v>
      </c>
      <c r="K258" s="3" t="s">
        <v>17</v>
      </c>
      <c r="L258" s="3"/>
      <c r="M258" s="3" t="s">
        <v>3961</v>
      </c>
      <c r="N258" s="3" t="s">
        <v>2489</v>
      </c>
      <c r="O258" s="3" t="s">
        <v>3983</v>
      </c>
      <c r="P258" s="3" t="s">
        <v>1959</v>
      </c>
      <c r="Q258" s="3" t="s">
        <v>1959</v>
      </c>
      <c r="R258" s="3"/>
      <c r="S258" s="3"/>
      <c r="T258" s="3" t="s">
        <v>2015</v>
      </c>
      <c r="U258" s="3" t="s">
        <v>3963</v>
      </c>
      <c r="V258" s="3" t="s">
        <v>2490</v>
      </c>
      <c r="W258" s="3" t="s">
        <v>1544</v>
      </c>
      <c r="X258" s="3" t="s">
        <v>3424</v>
      </c>
      <c r="Y258" s="3" t="s">
        <v>1568</v>
      </c>
      <c r="Z258" s="3"/>
      <c r="AA258" s="3"/>
      <c r="AB258" s="3" t="s">
        <v>1567</v>
      </c>
      <c r="AC258" s="3"/>
      <c r="AD258" s="3" t="s">
        <v>3984</v>
      </c>
      <c r="AE258" s="3"/>
      <c r="AF258" s="3"/>
      <c r="AG258" s="3" t="s">
        <v>3985</v>
      </c>
      <c r="AH258" s="3" t="s">
        <v>1567</v>
      </c>
      <c r="AI258" s="3"/>
      <c r="AJ258" s="3" t="s">
        <v>1967</v>
      </c>
    </row>
    <row r="259" ht="12.75" customHeight="1">
      <c r="A259" s="3" t="s">
        <v>1570</v>
      </c>
      <c r="B259" s="3" t="s">
        <v>1571</v>
      </c>
      <c r="C259" s="3" t="s">
        <v>3986</v>
      </c>
      <c r="D259" s="3"/>
      <c r="E259" s="3" t="s">
        <v>1953</v>
      </c>
      <c r="F259" s="3" t="s">
        <v>3987</v>
      </c>
      <c r="G259" s="3" t="s">
        <v>1569</v>
      </c>
      <c r="H259" s="3"/>
      <c r="I259" s="3" t="s">
        <v>3233</v>
      </c>
      <c r="J259" s="3" t="s">
        <v>1572</v>
      </c>
      <c r="K259" s="3" t="s">
        <v>17</v>
      </c>
      <c r="L259" s="3"/>
      <c r="M259" s="3" t="s">
        <v>3961</v>
      </c>
      <c r="N259" s="3" t="s">
        <v>3988</v>
      </c>
      <c r="O259" s="3" t="s">
        <v>1974</v>
      </c>
      <c r="P259" s="3" t="s">
        <v>1959</v>
      </c>
      <c r="Q259" s="3" t="s">
        <v>1959</v>
      </c>
      <c r="R259" s="3"/>
      <c r="S259" s="3" t="s">
        <v>3989</v>
      </c>
      <c r="T259" s="3" t="s">
        <v>2576</v>
      </c>
      <c r="U259" s="3" t="s">
        <v>3963</v>
      </c>
      <c r="V259" s="3" t="s">
        <v>3990</v>
      </c>
      <c r="W259" s="3" t="s">
        <v>1544</v>
      </c>
      <c r="X259" s="3" t="s">
        <v>3991</v>
      </c>
      <c r="Y259" s="3" t="s">
        <v>1574</v>
      </c>
      <c r="Z259" s="3"/>
      <c r="AA259" s="3"/>
      <c r="AB259" s="3" t="s">
        <v>1573</v>
      </c>
      <c r="AC259" s="3"/>
      <c r="AD259" s="3"/>
      <c r="AE259" s="3" t="s">
        <v>3353</v>
      </c>
      <c r="AF259" s="3"/>
      <c r="AG259" s="3" t="s">
        <v>3992</v>
      </c>
      <c r="AH259" s="3" t="s">
        <v>1573</v>
      </c>
      <c r="AI259" s="3"/>
      <c r="AJ259" s="3" t="s">
        <v>1967</v>
      </c>
    </row>
    <row r="260" ht="12.75" customHeight="1">
      <c r="A260" s="3" t="s">
        <v>1576</v>
      </c>
      <c r="B260" s="3" t="s">
        <v>1577</v>
      </c>
      <c r="C260" s="3" t="s">
        <v>3993</v>
      </c>
      <c r="D260" s="3"/>
      <c r="E260" s="3" t="s">
        <v>1953</v>
      </c>
      <c r="F260" s="3" t="s">
        <v>3994</v>
      </c>
      <c r="G260" s="3" t="s">
        <v>1575</v>
      </c>
      <c r="H260" s="3"/>
      <c r="I260" s="3" t="s">
        <v>3995</v>
      </c>
      <c r="J260" s="3" t="s">
        <v>1578</v>
      </c>
      <c r="K260" s="3" t="s">
        <v>17</v>
      </c>
      <c r="L260" s="3"/>
      <c r="M260" s="3" t="s">
        <v>3996</v>
      </c>
      <c r="N260" s="3" t="s">
        <v>3997</v>
      </c>
      <c r="O260" s="3" t="s">
        <v>2101</v>
      </c>
      <c r="P260" s="3" t="s">
        <v>1959</v>
      </c>
      <c r="Q260" s="3" t="s">
        <v>1959</v>
      </c>
      <c r="R260" s="3"/>
      <c r="S260" s="3" t="s">
        <v>3998</v>
      </c>
      <c r="T260" s="3" t="s">
        <v>2015</v>
      </c>
      <c r="U260" s="3" t="s">
        <v>3999</v>
      </c>
      <c r="V260" s="3" t="s">
        <v>4000</v>
      </c>
      <c r="W260" s="3" t="s">
        <v>1544</v>
      </c>
      <c r="X260" s="3" t="s">
        <v>2631</v>
      </c>
      <c r="Y260" s="3" t="s">
        <v>1580</v>
      </c>
      <c r="Z260" s="3"/>
      <c r="AA260" s="3"/>
      <c r="AB260" s="3" t="s">
        <v>1579</v>
      </c>
      <c r="AC260" s="3"/>
      <c r="AD260" s="3"/>
      <c r="AE260" s="3" t="s">
        <v>4001</v>
      </c>
      <c r="AF260" s="3"/>
      <c r="AG260" s="3" t="s">
        <v>4002</v>
      </c>
      <c r="AH260" s="3" t="s">
        <v>1579</v>
      </c>
      <c r="AI260" s="3"/>
      <c r="AJ260" s="3" t="s">
        <v>1967</v>
      </c>
    </row>
    <row r="261" ht="12.75" customHeight="1">
      <c r="A261" s="3" t="s">
        <v>1582</v>
      </c>
      <c r="B261" s="3" t="s">
        <v>1583</v>
      </c>
      <c r="C261" s="3" t="s">
        <v>4003</v>
      </c>
      <c r="D261" s="3"/>
      <c r="E261" s="3" t="s">
        <v>1953</v>
      </c>
      <c r="F261" s="3" t="s">
        <v>4004</v>
      </c>
      <c r="G261" s="3" t="s">
        <v>1581</v>
      </c>
      <c r="H261" s="3"/>
      <c r="I261" s="3" t="s">
        <v>4005</v>
      </c>
      <c r="J261" s="3" t="s">
        <v>1584</v>
      </c>
      <c r="K261" s="3" t="s">
        <v>17</v>
      </c>
      <c r="L261" s="3"/>
      <c r="M261" s="3" t="s">
        <v>3996</v>
      </c>
      <c r="N261" s="3" t="s">
        <v>4006</v>
      </c>
      <c r="O261" s="3" t="s">
        <v>1974</v>
      </c>
      <c r="P261" s="3" t="s">
        <v>1959</v>
      </c>
      <c r="Q261" s="3" t="s">
        <v>1959</v>
      </c>
      <c r="R261" s="3"/>
      <c r="S261" s="3"/>
      <c r="T261" s="3" t="s">
        <v>4007</v>
      </c>
      <c r="U261" s="3" t="s">
        <v>3999</v>
      </c>
      <c r="V261" s="3" t="s">
        <v>4008</v>
      </c>
      <c r="W261" s="3" t="s">
        <v>1544</v>
      </c>
      <c r="X261" s="3" t="s">
        <v>2362</v>
      </c>
      <c r="Y261" s="3" t="s">
        <v>1585</v>
      </c>
      <c r="Z261" s="3"/>
      <c r="AA261" s="3"/>
      <c r="AB261" s="3"/>
      <c r="AC261" s="3"/>
      <c r="AD261" s="3"/>
      <c r="AE261" s="3" t="s">
        <v>2332</v>
      </c>
      <c r="AF261" s="3"/>
      <c r="AG261" s="3" t="s">
        <v>4009</v>
      </c>
      <c r="AH261" s="3"/>
      <c r="AI261" s="3"/>
      <c r="AJ261" s="3" t="s">
        <v>1967</v>
      </c>
    </row>
    <row r="262" ht="12.75" customHeight="1">
      <c r="A262" s="3" t="s">
        <v>1587</v>
      </c>
      <c r="B262" s="3" t="s">
        <v>1589</v>
      </c>
      <c r="C262" s="3" t="s">
        <v>4010</v>
      </c>
      <c r="D262" s="3"/>
      <c r="E262" s="3" t="s">
        <v>1953</v>
      </c>
      <c r="F262" s="3" t="s">
        <v>4011</v>
      </c>
      <c r="G262" s="3" t="s">
        <v>1586</v>
      </c>
      <c r="H262" s="3"/>
      <c r="I262" s="3" t="s">
        <v>3657</v>
      </c>
      <c r="J262" s="3" t="s">
        <v>1591</v>
      </c>
      <c r="K262" s="3" t="s">
        <v>17</v>
      </c>
      <c r="L262" s="3"/>
      <c r="M262" s="3" t="s">
        <v>3996</v>
      </c>
      <c r="N262" s="3" t="s">
        <v>2790</v>
      </c>
      <c r="O262" s="3" t="s">
        <v>1958</v>
      </c>
      <c r="P262" s="3" t="s">
        <v>1959</v>
      </c>
      <c r="Q262" s="3" t="s">
        <v>1959</v>
      </c>
      <c r="R262" s="3"/>
      <c r="S262" s="3" t="s">
        <v>4012</v>
      </c>
      <c r="T262" s="3" t="s">
        <v>2063</v>
      </c>
      <c r="U262" s="3" t="s">
        <v>3999</v>
      </c>
      <c r="V262" s="3" t="s">
        <v>2792</v>
      </c>
      <c r="W262" s="3" t="s">
        <v>1544</v>
      </c>
      <c r="X262" s="3" t="s">
        <v>1964</v>
      </c>
      <c r="Y262" s="3" t="s">
        <v>1593</v>
      </c>
      <c r="Z262" s="3"/>
      <c r="AA262" s="3"/>
      <c r="AB262" s="3" t="s">
        <v>1592</v>
      </c>
      <c r="AC262" s="3"/>
      <c r="AD262" s="3" t="s">
        <v>4013</v>
      </c>
      <c r="AE262" s="3" t="s">
        <v>4014</v>
      </c>
      <c r="AF262" s="3"/>
      <c r="AG262" s="3" t="s">
        <v>4015</v>
      </c>
      <c r="AH262" s="3" t="s">
        <v>1592</v>
      </c>
      <c r="AI262" s="3"/>
      <c r="AJ262" s="3" t="s">
        <v>1967</v>
      </c>
    </row>
    <row r="263" ht="12.75" customHeight="1">
      <c r="A263" s="3" t="s">
        <v>1595</v>
      </c>
      <c r="B263" s="3" t="s">
        <v>1596</v>
      </c>
      <c r="C263" s="3" t="s">
        <v>4016</v>
      </c>
      <c r="D263" s="3"/>
      <c r="E263" s="3" t="s">
        <v>1953</v>
      </c>
      <c r="F263" s="3" t="s">
        <v>4017</v>
      </c>
      <c r="G263" s="3" t="s">
        <v>1594</v>
      </c>
      <c r="H263" s="3"/>
      <c r="I263" s="3" t="s">
        <v>4018</v>
      </c>
      <c r="J263" s="3" t="s">
        <v>1597</v>
      </c>
      <c r="K263" s="3" t="s">
        <v>17</v>
      </c>
      <c r="L263" s="3"/>
      <c r="M263" s="3" t="s">
        <v>4019</v>
      </c>
      <c r="N263" s="3" t="s">
        <v>4020</v>
      </c>
      <c r="O263" s="3"/>
      <c r="P263" s="3" t="s">
        <v>1959</v>
      </c>
      <c r="Q263" s="3" t="s">
        <v>1959</v>
      </c>
      <c r="R263" s="3"/>
      <c r="S263" s="3"/>
      <c r="T263" s="3" t="s">
        <v>2039</v>
      </c>
      <c r="U263" s="3" t="s">
        <v>4021</v>
      </c>
      <c r="V263" s="3" t="s">
        <v>4022</v>
      </c>
      <c r="W263" s="3" t="s">
        <v>1544</v>
      </c>
      <c r="X263" s="3" t="s">
        <v>4023</v>
      </c>
      <c r="Y263" s="3" t="s">
        <v>1598</v>
      </c>
      <c r="Z263" s="3"/>
      <c r="AA263" s="3"/>
      <c r="AB263" s="3"/>
      <c r="AC263" s="3"/>
      <c r="AD263" s="3"/>
      <c r="AE263" s="3" t="s">
        <v>2332</v>
      </c>
      <c r="AF263" s="3"/>
      <c r="AG263" s="3" t="s">
        <v>4024</v>
      </c>
      <c r="AH263" s="3"/>
      <c r="AI263" s="3"/>
      <c r="AJ263" s="3" t="s">
        <v>1967</v>
      </c>
    </row>
    <row r="264" ht="12.75" customHeight="1">
      <c r="A264" s="3" t="s">
        <v>1600</v>
      </c>
      <c r="B264" s="3" t="s">
        <v>1601</v>
      </c>
      <c r="C264" s="3" t="s">
        <v>4025</v>
      </c>
      <c r="D264" s="3"/>
      <c r="E264" s="3" t="s">
        <v>1953</v>
      </c>
      <c r="F264" s="3"/>
      <c r="G264" s="3" t="s">
        <v>1599</v>
      </c>
      <c r="H264" s="3" t="s">
        <v>4026</v>
      </c>
      <c r="I264" s="3" t="s">
        <v>4027</v>
      </c>
      <c r="J264" s="3" t="s">
        <v>1602</v>
      </c>
      <c r="K264" s="3" t="s">
        <v>17</v>
      </c>
      <c r="L264" s="3"/>
      <c r="M264" s="3" t="s">
        <v>4019</v>
      </c>
      <c r="N264" s="3" t="s">
        <v>2479</v>
      </c>
      <c r="O264" s="3" t="s">
        <v>2317</v>
      </c>
      <c r="P264" s="3" t="s">
        <v>1959</v>
      </c>
      <c r="Q264" s="3" t="s">
        <v>1959</v>
      </c>
      <c r="R264" s="3"/>
      <c r="S264" s="3" t="s">
        <v>4028</v>
      </c>
      <c r="T264" s="3" t="s">
        <v>2482</v>
      </c>
      <c r="U264" s="3" t="s">
        <v>4021</v>
      </c>
      <c r="V264" s="3" t="s">
        <v>2483</v>
      </c>
      <c r="W264" s="3" t="s">
        <v>1544</v>
      </c>
      <c r="X264" s="3" t="s">
        <v>2029</v>
      </c>
      <c r="Y264" s="3" t="s">
        <v>1604</v>
      </c>
      <c r="Z264" s="3" t="s">
        <v>4029</v>
      </c>
      <c r="AA264" s="3" t="s">
        <v>4029</v>
      </c>
      <c r="AB264" s="3" t="s">
        <v>1603</v>
      </c>
      <c r="AC264" s="3" t="s">
        <v>4029</v>
      </c>
      <c r="AD264" s="3"/>
      <c r="AE264" s="3" t="s">
        <v>4030</v>
      </c>
      <c r="AF264" s="3" t="s">
        <v>4029</v>
      </c>
      <c r="AG264" s="3" t="s">
        <v>4031</v>
      </c>
      <c r="AH264" s="3" t="s">
        <v>1603</v>
      </c>
      <c r="AI264" s="3"/>
      <c r="AJ264" s="3" t="s">
        <v>1967</v>
      </c>
    </row>
    <row r="265" ht="12.75" customHeight="1">
      <c r="A265" s="3" t="s">
        <v>1606</v>
      </c>
      <c r="B265" s="3" t="s">
        <v>1607</v>
      </c>
      <c r="C265" s="3" t="s">
        <v>4032</v>
      </c>
      <c r="D265" s="3"/>
      <c r="E265" s="3" t="s">
        <v>1953</v>
      </c>
      <c r="F265" s="3" t="s">
        <v>4033</v>
      </c>
      <c r="G265" s="3" t="s">
        <v>1605</v>
      </c>
      <c r="H265" s="3"/>
      <c r="I265" s="3" t="s">
        <v>4034</v>
      </c>
      <c r="J265" s="3" t="s">
        <v>1608</v>
      </c>
      <c r="K265" s="3" t="s">
        <v>17</v>
      </c>
      <c r="L265" s="3" t="s">
        <v>4035</v>
      </c>
      <c r="M265" s="3" t="s">
        <v>4019</v>
      </c>
      <c r="N265" s="3" t="s">
        <v>3285</v>
      </c>
      <c r="O265" s="3" t="s">
        <v>2317</v>
      </c>
      <c r="P265" s="3" t="s">
        <v>1959</v>
      </c>
      <c r="Q265" s="3" t="s">
        <v>1959</v>
      </c>
      <c r="R265" s="3"/>
      <c r="S265" s="3" t="s">
        <v>4036</v>
      </c>
      <c r="T265" s="3" t="s">
        <v>1990</v>
      </c>
      <c r="U265" s="3" t="s">
        <v>4021</v>
      </c>
      <c r="V265" s="3" t="s">
        <v>3287</v>
      </c>
      <c r="W265" s="3" t="s">
        <v>1544</v>
      </c>
      <c r="X265" s="3" t="s">
        <v>2301</v>
      </c>
      <c r="Y265" s="3" t="s">
        <v>1610</v>
      </c>
      <c r="Z265" s="3"/>
      <c r="AA265" s="3"/>
      <c r="AB265" s="3" t="s">
        <v>1609</v>
      </c>
      <c r="AC265" s="3"/>
      <c r="AD265" s="3" t="s">
        <v>4037</v>
      </c>
      <c r="AE265" s="3" t="s">
        <v>4038</v>
      </c>
      <c r="AF265" s="3"/>
      <c r="AG265" s="3" t="s">
        <v>4039</v>
      </c>
      <c r="AH265" s="3" t="s">
        <v>1609</v>
      </c>
      <c r="AI265" s="3"/>
      <c r="AJ265" s="3" t="s">
        <v>1967</v>
      </c>
    </row>
    <row r="266" ht="12.75" customHeight="1">
      <c r="A266" s="3" t="s">
        <v>1611</v>
      </c>
      <c r="B266" s="3" t="s">
        <v>1612</v>
      </c>
      <c r="C266" s="3" t="s">
        <v>4040</v>
      </c>
      <c r="D266" s="3"/>
      <c r="E266" s="3" t="s">
        <v>1953</v>
      </c>
      <c r="F266" s="3"/>
      <c r="G266" s="3"/>
      <c r="H266" s="3"/>
      <c r="I266" s="3" t="s">
        <v>4041</v>
      </c>
      <c r="J266" s="3" t="s">
        <v>1613</v>
      </c>
      <c r="K266" s="3" t="s">
        <v>17</v>
      </c>
      <c r="L266" s="3"/>
      <c r="M266" s="3" t="s">
        <v>4042</v>
      </c>
      <c r="N266" s="3" t="s">
        <v>3184</v>
      </c>
      <c r="O266" s="3"/>
      <c r="P266" s="3" t="s">
        <v>1959</v>
      </c>
      <c r="Q266" s="3" t="s">
        <v>1959</v>
      </c>
      <c r="R266" s="3"/>
      <c r="S266" s="3"/>
      <c r="T266" s="3" t="s">
        <v>2039</v>
      </c>
      <c r="U266" s="3" t="s">
        <v>4043</v>
      </c>
      <c r="V266" s="3" t="s">
        <v>3186</v>
      </c>
      <c r="W266" s="3" t="s">
        <v>1544</v>
      </c>
      <c r="X266" s="3" t="s">
        <v>3033</v>
      </c>
      <c r="Y266" s="3" t="s">
        <v>1615</v>
      </c>
      <c r="Z266" s="3"/>
      <c r="AA266" s="3"/>
      <c r="AB266" s="3" t="s">
        <v>1614</v>
      </c>
      <c r="AC266" s="3"/>
      <c r="AD266" s="3"/>
      <c r="AE266" s="3"/>
      <c r="AF266" s="3"/>
      <c r="AG266" s="3" t="s">
        <v>4044</v>
      </c>
      <c r="AH266" s="3" t="s">
        <v>1614</v>
      </c>
      <c r="AI266" s="3"/>
      <c r="AJ266" s="3" t="s">
        <v>1967</v>
      </c>
    </row>
    <row r="267" ht="12.75" customHeight="1">
      <c r="A267" s="3" t="s">
        <v>1617</v>
      </c>
      <c r="B267" s="3" t="s">
        <v>1618</v>
      </c>
      <c r="C267" s="3" t="s">
        <v>4045</v>
      </c>
      <c r="D267" s="3"/>
      <c r="E267" s="3" t="s">
        <v>1953</v>
      </c>
      <c r="F267" s="3" t="s">
        <v>4046</v>
      </c>
      <c r="G267" s="3" t="s">
        <v>1616</v>
      </c>
      <c r="H267" s="3"/>
      <c r="I267" s="3" t="s">
        <v>4041</v>
      </c>
      <c r="J267" s="3" t="s">
        <v>1619</v>
      </c>
      <c r="K267" s="3" t="s">
        <v>17</v>
      </c>
      <c r="L267" s="3"/>
      <c r="M267" s="3" t="s">
        <v>4042</v>
      </c>
      <c r="N267" s="3" t="s">
        <v>3184</v>
      </c>
      <c r="O267" s="3"/>
      <c r="P267" s="3" t="s">
        <v>1959</v>
      </c>
      <c r="Q267" s="3" t="s">
        <v>1959</v>
      </c>
      <c r="R267" s="3"/>
      <c r="S267" s="3"/>
      <c r="T267" s="3" t="s">
        <v>2039</v>
      </c>
      <c r="U267" s="3" t="s">
        <v>4043</v>
      </c>
      <c r="V267" s="3" t="s">
        <v>3186</v>
      </c>
      <c r="W267" s="3" t="s">
        <v>1544</v>
      </c>
      <c r="X267" s="3" t="s">
        <v>3033</v>
      </c>
      <c r="Y267" s="3" t="s">
        <v>1621</v>
      </c>
      <c r="Z267" s="3"/>
      <c r="AA267" s="3"/>
      <c r="AB267" s="3" t="s">
        <v>1620</v>
      </c>
      <c r="AC267" s="3"/>
      <c r="AD267" s="3"/>
      <c r="AE267" s="3"/>
      <c r="AF267" s="3"/>
      <c r="AG267" s="3" t="s">
        <v>4047</v>
      </c>
      <c r="AH267" s="3" t="s">
        <v>1620</v>
      </c>
      <c r="AI267" s="3"/>
      <c r="AJ267" s="3" t="s">
        <v>1967</v>
      </c>
    </row>
    <row r="268" ht="12.75" customHeight="1">
      <c r="A268" s="3" t="s">
        <v>1623</v>
      </c>
      <c r="B268" s="3" t="s">
        <v>1624</v>
      </c>
      <c r="C268" s="3" t="s">
        <v>4048</v>
      </c>
      <c r="D268" s="3"/>
      <c r="E268" s="3" t="s">
        <v>1953</v>
      </c>
      <c r="F268" s="3" t="s">
        <v>4049</v>
      </c>
      <c r="G268" s="3" t="s">
        <v>1622</v>
      </c>
      <c r="H268" s="3"/>
      <c r="I268" s="3" t="s">
        <v>4050</v>
      </c>
      <c r="J268" s="3" t="s">
        <v>1625</v>
      </c>
      <c r="K268" s="3" t="s">
        <v>17</v>
      </c>
      <c r="L268" s="3" t="s">
        <v>4051</v>
      </c>
      <c r="M268" s="3" t="s">
        <v>4042</v>
      </c>
      <c r="N268" s="3" t="s">
        <v>2729</v>
      </c>
      <c r="O268" s="3"/>
      <c r="P268" s="3" t="s">
        <v>1959</v>
      </c>
      <c r="Q268" s="3" t="s">
        <v>1959</v>
      </c>
      <c r="R268" s="3"/>
      <c r="S268" s="3" t="s">
        <v>4052</v>
      </c>
      <c r="T268" s="3" t="s">
        <v>1990</v>
      </c>
      <c r="U268" s="3" t="s">
        <v>4043</v>
      </c>
      <c r="V268" s="3" t="s">
        <v>2732</v>
      </c>
      <c r="W268" s="3" t="s">
        <v>1544</v>
      </c>
      <c r="X268" s="3" t="s">
        <v>2329</v>
      </c>
      <c r="Y268" s="3" t="s">
        <v>1627</v>
      </c>
      <c r="Z268" s="3"/>
      <c r="AA268" s="3"/>
      <c r="AB268" s="3" t="s">
        <v>1626</v>
      </c>
      <c r="AC268" s="3"/>
      <c r="AD268" s="3" t="s">
        <v>4053</v>
      </c>
      <c r="AE268" s="3" t="s">
        <v>4054</v>
      </c>
      <c r="AF268" s="3"/>
      <c r="AG268" s="3" t="s">
        <v>4055</v>
      </c>
      <c r="AH268" s="3" t="s">
        <v>1626</v>
      </c>
      <c r="AI268" s="3"/>
      <c r="AJ268" s="3" t="s">
        <v>1967</v>
      </c>
    </row>
    <row r="269" ht="12.75" customHeight="1">
      <c r="A269" s="3" t="s">
        <v>1629</v>
      </c>
      <c r="B269" s="3" t="s">
        <v>1630</v>
      </c>
      <c r="C269" s="3" t="s">
        <v>4056</v>
      </c>
      <c r="D269" s="3"/>
      <c r="E269" s="3" t="s">
        <v>1953</v>
      </c>
      <c r="F269" s="3" t="s">
        <v>4057</v>
      </c>
      <c r="G269" s="3" t="s">
        <v>1628</v>
      </c>
      <c r="H269" s="3"/>
      <c r="I269" s="3" t="s">
        <v>4058</v>
      </c>
      <c r="J269" s="3" t="s">
        <v>1631</v>
      </c>
      <c r="K269" s="3" t="s">
        <v>17</v>
      </c>
      <c r="L269" s="3"/>
      <c r="M269" s="3" t="s">
        <v>4059</v>
      </c>
      <c r="N269" s="3" t="s">
        <v>2479</v>
      </c>
      <c r="O269" s="3" t="s">
        <v>1958</v>
      </c>
      <c r="P269" s="3" t="s">
        <v>1959</v>
      </c>
      <c r="Q269" s="3" t="s">
        <v>1959</v>
      </c>
      <c r="R269" s="3"/>
      <c r="S269" s="3" t="s">
        <v>4060</v>
      </c>
      <c r="T269" s="3" t="s">
        <v>2482</v>
      </c>
      <c r="U269" s="3" t="s">
        <v>4061</v>
      </c>
      <c r="V269" s="3" t="s">
        <v>2483</v>
      </c>
      <c r="W269" s="3" t="s">
        <v>1544</v>
      </c>
      <c r="X269" s="3" t="s">
        <v>2029</v>
      </c>
      <c r="Y269" s="3" t="s">
        <v>1633</v>
      </c>
      <c r="Z269" s="3" t="s">
        <v>4062</v>
      </c>
      <c r="AA269" s="3" t="s">
        <v>4062</v>
      </c>
      <c r="AB269" s="3" t="s">
        <v>1632</v>
      </c>
      <c r="AC269" s="3" t="s">
        <v>4062</v>
      </c>
      <c r="AD269" s="3"/>
      <c r="AE269" s="3" t="s">
        <v>4063</v>
      </c>
      <c r="AF269" s="3" t="s">
        <v>4062</v>
      </c>
      <c r="AG269" s="3" t="s">
        <v>4064</v>
      </c>
      <c r="AH269" s="3" t="s">
        <v>1632</v>
      </c>
      <c r="AI269" s="3"/>
      <c r="AJ269" s="3" t="s">
        <v>1967</v>
      </c>
    </row>
    <row r="270" ht="12.75" customHeight="1">
      <c r="A270" s="3" t="s">
        <v>1635</v>
      </c>
      <c r="B270" s="3" t="s">
        <v>1636</v>
      </c>
      <c r="C270" s="3" t="s">
        <v>4065</v>
      </c>
      <c r="D270" s="3"/>
      <c r="E270" s="3" t="s">
        <v>1953</v>
      </c>
      <c r="F270" s="3" t="s">
        <v>4066</v>
      </c>
      <c r="G270" s="3" t="s">
        <v>1634</v>
      </c>
      <c r="H270" s="3"/>
      <c r="I270" s="3" t="s">
        <v>4067</v>
      </c>
      <c r="J270" s="3" t="s">
        <v>1637</v>
      </c>
      <c r="K270" s="3" t="s">
        <v>17</v>
      </c>
      <c r="L270" s="3"/>
      <c r="M270" s="3" t="s">
        <v>4059</v>
      </c>
      <c r="N270" s="3" t="s">
        <v>4068</v>
      </c>
      <c r="O270" s="3" t="s">
        <v>2516</v>
      </c>
      <c r="P270" s="3" t="s">
        <v>1959</v>
      </c>
      <c r="Q270" s="3" t="s">
        <v>1959</v>
      </c>
      <c r="R270" s="3"/>
      <c r="S270" s="3"/>
      <c r="T270" s="3" t="s">
        <v>2039</v>
      </c>
      <c r="U270" s="3" t="s">
        <v>4061</v>
      </c>
      <c r="V270" s="3" t="s">
        <v>4069</v>
      </c>
      <c r="W270" s="3" t="s">
        <v>1544</v>
      </c>
      <c r="X270" s="3" t="s">
        <v>2652</v>
      </c>
      <c r="Y270" s="3" t="s">
        <v>1639</v>
      </c>
      <c r="Z270" s="3"/>
      <c r="AA270" s="3"/>
      <c r="AB270" s="3" t="s">
        <v>1638</v>
      </c>
      <c r="AC270" s="3"/>
      <c r="AD270" s="3"/>
      <c r="AE270" s="3" t="s">
        <v>4070</v>
      </c>
      <c r="AF270" s="3"/>
      <c r="AG270" s="3" t="s">
        <v>4071</v>
      </c>
      <c r="AH270" s="3" t="s">
        <v>1638</v>
      </c>
      <c r="AI270" s="3"/>
      <c r="AJ270" s="3" t="s">
        <v>1967</v>
      </c>
    </row>
    <row r="271" ht="12.75" customHeight="1">
      <c r="A271" s="3" t="s">
        <v>1641</v>
      </c>
      <c r="B271" s="3" t="s">
        <v>1642</v>
      </c>
      <c r="C271" s="3" t="s">
        <v>4072</v>
      </c>
      <c r="D271" s="3"/>
      <c r="E271" s="3" t="s">
        <v>1953</v>
      </c>
      <c r="F271" s="3" t="s">
        <v>4073</v>
      </c>
      <c r="G271" s="3" t="s">
        <v>1640</v>
      </c>
      <c r="H271" s="3" t="s">
        <v>4074</v>
      </c>
      <c r="I271" s="3" t="s">
        <v>4075</v>
      </c>
      <c r="J271" s="3" t="s">
        <v>1643</v>
      </c>
      <c r="K271" s="3" t="s">
        <v>17</v>
      </c>
      <c r="L271" s="3" t="s">
        <v>4076</v>
      </c>
      <c r="M271" s="3" t="s">
        <v>4059</v>
      </c>
      <c r="N271" s="3" t="s">
        <v>4077</v>
      </c>
      <c r="O271" s="3" t="s">
        <v>2480</v>
      </c>
      <c r="P271" s="3" t="s">
        <v>1959</v>
      </c>
      <c r="Q271" s="3" t="s">
        <v>1959</v>
      </c>
      <c r="R271" s="3"/>
      <c r="S271" s="3" t="s">
        <v>4078</v>
      </c>
      <c r="T271" s="3" t="s">
        <v>1976</v>
      </c>
      <c r="U271" s="3" t="s">
        <v>4061</v>
      </c>
      <c r="V271" s="3" t="s">
        <v>4079</v>
      </c>
      <c r="W271" s="3" t="s">
        <v>1544</v>
      </c>
      <c r="X271" s="3" t="s">
        <v>2004</v>
      </c>
      <c r="Y271" s="3" t="s">
        <v>1645</v>
      </c>
      <c r="Z271" s="3"/>
      <c r="AA271" s="3"/>
      <c r="AB271" s="3" t="s">
        <v>1644</v>
      </c>
      <c r="AC271" s="3"/>
      <c r="AD271" s="3" t="s">
        <v>4080</v>
      </c>
      <c r="AE271" s="3" t="s">
        <v>4081</v>
      </c>
      <c r="AF271" s="3"/>
      <c r="AG271" s="3" t="s">
        <v>4082</v>
      </c>
      <c r="AH271" s="3" t="s">
        <v>1644</v>
      </c>
      <c r="AI271" s="3"/>
      <c r="AJ271" s="3" t="s">
        <v>1967</v>
      </c>
    </row>
    <row r="272" ht="12.75" customHeight="1">
      <c r="A272" s="3" t="s">
        <v>1647</v>
      </c>
      <c r="B272" s="3" t="s">
        <v>1648</v>
      </c>
      <c r="C272" s="3" t="s">
        <v>4083</v>
      </c>
      <c r="D272" s="3"/>
      <c r="E272" s="3" t="s">
        <v>1953</v>
      </c>
      <c r="F272" s="3"/>
      <c r="G272" s="3" t="s">
        <v>1646</v>
      </c>
      <c r="H272" s="3"/>
      <c r="I272" s="3" t="s">
        <v>4084</v>
      </c>
      <c r="J272" s="3" t="s">
        <v>1649</v>
      </c>
      <c r="K272" s="3" t="s">
        <v>17</v>
      </c>
      <c r="L272" s="3" t="s">
        <v>4085</v>
      </c>
      <c r="M272" s="3" t="s">
        <v>4086</v>
      </c>
      <c r="N272" s="3"/>
      <c r="O272" s="3" t="s">
        <v>2530</v>
      </c>
      <c r="P272" s="3" t="s">
        <v>1959</v>
      </c>
      <c r="Q272" s="3" t="s">
        <v>1959</v>
      </c>
      <c r="R272" s="3"/>
      <c r="S272" s="3"/>
      <c r="T272" s="3" t="s">
        <v>2813</v>
      </c>
      <c r="U272" s="3" t="s">
        <v>4087</v>
      </c>
      <c r="V272" s="3" t="s">
        <v>2814</v>
      </c>
      <c r="W272" s="3" t="s">
        <v>1544</v>
      </c>
      <c r="X272" s="3" t="s">
        <v>2443</v>
      </c>
      <c r="Y272" s="3" t="s">
        <v>1651</v>
      </c>
      <c r="Z272" s="3"/>
      <c r="AA272" s="3"/>
      <c r="AB272" s="3" t="s">
        <v>1650</v>
      </c>
      <c r="AC272" s="3"/>
      <c r="AD272" s="3" t="s">
        <v>4088</v>
      </c>
      <c r="AE272" s="3" t="s">
        <v>4089</v>
      </c>
      <c r="AF272" s="3"/>
      <c r="AG272" s="3" t="s">
        <v>4090</v>
      </c>
      <c r="AH272" s="3" t="s">
        <v>1650</v>
      </c>
      <c r="AI272" s="3"/>
      <c r="AJ272" s="3" t="s">
        <v>1967</v>
      </c>
    </row>
    <row r="273" ht="12.75" customHeight="1">
      <c r="A273" s="3" t="s">
        <v>1653</v>
      </c>
      <c r="B273" s="3" t="s">
        <v>1654</v>
      </c>
      <c r="C273" s="3" t="s">
        <v>4091</v>
      </c>
      <c r="D273" s="3"/>
      <c r="E273" s="3" t="s">
        <v>1953</v>
      </c>
      <c r="F273" s="3" t="s">
        <v>4092</v>
      </c>
      <c r="G273" s="3" t="s">
        <v>1652</v>
      </c>
      <c r="H273" s="3"/>
      <c r="I273" s="3" t="s">
        <v>4093</v>
      </c>
      <c r="J273" s="3" t="s">
        <v>1655</v>
      </c>
      <c r="K273" s="3" t="s">
        <v>17</v>
      </c>
      <c r="L273" s="3" t="s">
        <v>4094</v>
      </c>
      <c r="M273" s="3" t="s">
        <v>4086</v>
      </c>
      <c r="N273" s="3" t="s">
        <v>4095</v>
      </c>
      <c r="O273" s="3" t="s">
        <v>2146</v>
      </c>
      <c r="P273" s="3" t="s">
        <v>1959</v>
      </c>
      <c r="Q273" s="3" t="s">
        <v>1959</v>
      </c>
      <c r="R273" s="3"/>
      <c r="S273" s="3" t="s">
        <v>4096</v>
      </c>
      <c r="T273" s="3" t="s">
        <v>2027</v>
      </c>
      <c r="U273" s="3" t="s">
        <v>4087</v>
      </c>
      <c r="V273" s="3" t="s">
        <v>4097</v>
      </c>
      <c r="W273" s="3" t="s">
        <v>1544</v>
      </c>
      <c r="X273" s="3" t="s">
        <v>4098</v>
      </c>
      <c r="Y273" s="3" t="s">
        <v>1657</v>
      </c>
      <c r="Z273" s="3"/>
      <c r="AA273" s="3"/>
      <c r="AB273" s="3" t="s">
        <v>1656</v>
      </c>
      <c r="AC273" s="3"/>
      <c r="AD273" s="3" t="s">
        <v>4099</v>
      </c>
      <c r="AE273" s="3" t="s">
        <v>4100</v>
      </c>
      <c r="AF273" s="3"/>
      <c r="AG273" s="3" t="s">
        <v>4101</v>
      </c>
      <c r="AH273" s="3" t="s">
        <v>1656</v>
      </c>
      <c r="AI273" s="3"/>
      <c r="AJ273" s="3" t="s">
        <v>1967</v>
      </c>
    </row>
    <row r="274" ht="12.75" customHeight="1">
      <c r="A274" s="3" t="s">
        <v>1659</v>
      </c>
      <c r="B274" s="3" t="s">
        <v>1660</v>
      </c>
      <c r="C274" s="3" t="s">
        <v>4102</v>
      </c>
      <c r="D274" s="3"/>
      <c r="E274" s="3" t="s">
        <v>1953</v>
      </c>
      <c r="F274" s="3" t="s">
        <v>4103</v>
      </c>
      <c r="G274" s="3" t="s">
        <v>1658</v>
      </c>
      <c r="H274" s="3" t="s">
        <v>4104</v>
      </c>
      <c r="I274" s="3" t="s">
        <v>4105</v>
      </c>
      <c r="J274" s="3" t="s">
        <v>1661</v>
      </c>
      <c r="K274" s="3" t="s">
        <v>17</v>
      </c>
      <c r="L274" s="3"/>
      <c r="M274" s="3" t="s">
        <v>4086</v>
      </c>
      <c r="N274" s="3" t="s">
        <v>2192</v>
      </c>
      <c r="O274" s="3"/>
      <c r="P274" s="3" t="s">
        <v>1959</v>
      </c>
      <c r="Q274" s="3" t="s">
        <v>1959</v>
      </c>
      <c r="R274" s="3"/>
      <c r="S274" s="3" t="s">
        <v>4106</v>
      </c>
      <c r="T274" s="3" t="s">
        <v>2194</v>
      </c>
      <c r="U274" s="3" t="s">
        <v>4087</v>
      </c>
      <c r="V274" s="3" t="s">
        <v>2195</v>
      </c>
      <c r="W274" s="3" t="s">
        <v>1544</v>
      </c>
      <c r="X274" s="3" t="s">
        <v>4107</v>
      </c>
      <c r="Y274" s="3" t="s">
        <v>1663</v>
      </c>
      <c r="Z274" s="3" t="s">
        <v>4108</v>
      </c>
      <c r="AA274" s="3" t="s">
        <v>4108</v>
      </c>
      <c r="AB274" s="3" t="s">
        <v>1662</v>
      </c>
      <c r="AC274" s="3" t="s">
        <v>4108</v>
      </c>
      <c r="AD274" s="3"/>
      <c r="AE274" s="3" t="s">
        <v>4109</v>
      </c>
      <c r="AF274" s="3" t="s">
        <v>4108</v>
      </c>
      <c r="AG274" s="3" t="s">
        <v>4110</v>
      </c>
      <c r="AH274" s="3" t="s">
        <v>1662</v>
      </c>
      <c r="AI274" s="3"/>
      <c r="AJ274" s="3" t="s">
        <v>1967</v>
      </c>
    </row>
    <row r="275" ht="12.75" customHeight="1">
      <c r="A275" s="3" t="s">
        <v>1665</v>
      </c>
      <c r="B275" s="3" t="s">
        <v>1666</v>
      </c>
      <c r="C275" s="3" t="s">
        <v>4111</v>
      </c>
      <c r="D275" s="3"/>
      <c r="E275" s="3" t="s">
        <v>1953</v>
      </c>
      <c r="F275" s="3" t="s">
        <v>4112</v>
      </c>
      <c r="G275" s="3" t="s">
        <v>1664</v>
      </c>
      <c r="H275" s="3"/>
      <c r="I275" s="3" t="s">
        <v>4113</v>
      </c>
      <c r="J275" s="3" t="s">
        <v>1667</v>
      </c>
      <c r="K275" s="3" t="s">
        <v>17</v>
      </c>
      <c r="L275" s="3" t="s">
        <v>4114</v>
      </c>
      <c r="M275" s="3" t="s">
        <v>4115</v>
      </c>
      <c r="N275" s="3" t="s">
        <v>4116</v>
      </c>
      <c r="O275" s="3" t="s">
        <v>2013</v>
      </c>
      <c r="P275" s="3" t="s">
        <v>1959</v>
      </c>
      <c r="Q275" s="3" t="s">
        <v>1959</v>
      </c>
      <c r="R275" s="3"/>
      <c r="S275" s="3" t="s">
        <v>4117</v>
      </c>
      <c r="T275" s="3" t="s">
        <v>2194</v>
      </c>
      <c r="U275" s="3" t="s">
        <v>4118</v>
      </c>
      <c r="V275" s="3" t="s">
        <v>4119</v>
      </c>
      <c r="W275" s="3" t="s">
        <v>1544</v>
      </c>
      <c r="X275" s="3" t="s">
        <v>3201</v>
      </c>
      <c r="Y275" s="3" t="s">
        <v>1669</v>
      </c>
      <c r="Z275" s="3"/>
      <c r="AA275" s="3"/>
      <c r="AB275" s="3" t="s">
        <v>1668</v>
      </c>
      <c r="AC275" s="3"/>
      <c r="AD275" s="3"/>
      <c r="AE275" s="3" t="s">
        <v>4120</v>
      </c>
      <c r="AF275" s="3"/>
      <c r="AG275" s="3" t="s">
        <v>4121</v>
      </c>
      <c r="AH275" s="3" t="s">
        <v>1668</v>
      </c>
      <c r="AI275" s="3"/>
      <c r="AJ275" s="3" t="s">
        <v>1967</v>
      </c>
    </row>
    <row r="276" ht="12.75" customHeight="1">
      <c r="A276" s="3" t="s">
        <v>1671</v>
      </c>
      <c r="B276" s="3" t="s">
        <v>1672</v>
      </c>
      <c r="C276" s="3" t="s">
        <v>4122</v>
      </c>
      <c r="D276" s="3"/>
      <c r="E276" s="3" t="s">
        <v>1953</v>
      </c>
      <c r="F276" s="3" t="s">
        <v>4123</v>
      </c>
      <c r="G276" s="3" t="s">
        <v>1670</v>
      </c>
      <c r="H276" s="3"/>
      <c r="I276" s="3" t="s">
        <v>4124</v>
      </c>
      <c r="J276" s="3" t="s">
        <v>1673</v>
      </c>
      <c r="K276" s="3" t="s">
        <v>17</v>
      </c>
      <c r="L276" s="3" t="s">
        <v>3725</v>
      </c>
      <c r="M276" s="3" t="s">
        <v>4086</v>
      </c>
      <c r="N276" s="3" t="s">
        <v>1973</v>
      </c>
      <c r="O276" s="3" t="s">
        <v>2013</v>
      </c>
      <c r="P276" s="3" t="s">
        <v>1959</v>
      </c>
      <c r="Q276" s="3" t="s">
        <v>1959</v>
      </c>
      <c r="R276" s="3"/>
      <c r="S276" s="3" t="s">
        <v>4125</v>
      </c>
      <c r="T276" s="3" t="s">
        <v>1976</v>
      </c>
      <c r="U276" s="3" t="s">
        <v>4087</v>
      </c>
      <c r="V276" s="3" t="s">
        <v>1978</v>
      </c>
      <c r="W276" s="3" t="s">
        <v>1544</v>
      </c>
      <c r="X276" s="3" t="s">
        <v>2279</v>
      </c>
      <c r="Y276" s="3" t="s">
        <v>1675</v>
      </c>
      <c r="Z276" s="3"/>
      <c r="AA276" s="3"/>
      <c r="AB276" s="3" t="s">
        <v>1674</v>
      </c>
      <c r="AC276" s="3"/>
      <c r="AD276" s="3" t="s">
        <v>4126</v>
      </c>
      <c r="AE276" s="3" t="s">
        <v>4127</v>
      </c>
      <c r="AF276" s="3"/>
      <c r="AG276" s="3" t="s">
        <v>4128</v>
      </c>
      <c r="AH276" s="3" t="s">
        <v>1674</v>
      </c>
      <c r="AI276" s="3"/>
      <c r="AJ276" s="3" t="s">
        <v>1967</v>
      </c>
    </row>
    <row r="277" ht="12.75" customHeight="1">
      <c r="A277" s="3" t="s">
        <v>1677</v>
      </c>
      <c r="B277" s="3" t="s">
        <v>1678</v>
      </c>
      <c r="C277" s="3" t="s">
        <v>4129</v>
      </c>
      <c r="D277" s="3"/>
      <c r="E277" s="3" t="s">
        <v>1953</v>
      </c>
      <c r="F277" s="3" t="s">
        <v>4130</v>
      </c>
      <c r="G277" s="3" t="s">
        <v>1676</v>
      </c>
      <c r="H277" s="3"/>
      <c r="I277" s="3" t="s">
        <v>3745</v>
      </c>
      <c r="J277" s="3" t="s">
        <v>1679</v>
      </c>
      <c r="K277" s="3" t="s">
        <v>17</v>
      </c>
      <c r="L277" s="3"/>
      <c r="M277" s="3" t="s">
        <v>4131</v>
      </c>
      <c r="N277" s="3" t="s">
        <v>2246</v>
      </c>
      <c r="O277" s="3" t="s">
        <v>1974</v>
      </c>
      <c r="P277" s="3" t="s">
        <v>1959</v>
      </c>
      <c r="Q277" s="3" t="s">
        <v>1959</v>
      </c>
      <c r="R277" s="3"/>
      <c r="S277" s="3" t="s">
        <v>4132</v>
      </c>
      <c r="T277" s="3" t="s">
        <v>2015</v>
      </c>
      <c r="U277" s="3" t="s">
        <v>4133</v>
      </c>
      <c r="V277" s="3" t="s">
        <v>2249</v>
      </c>
      <c r="W277" s="3" t="s">
        <v>1544</v>
      </c>
      <c r="X277" s="3" t="s">
        <v>2029</v>
      </c>
      <c r="Y277" s="3" t="s">
        <v>1681</v>
      </c>
      <c r="Z277" s="3"/>
      <c r="AA277" s="3"/>
      <c r="AB277" s="3" t="s">
        <v>1680</v>
      </c>
      <c r="AC277" s="3"/>
      <c r="AD277" s="3" t="s">
        <v>4134</v>
      </c>
      <c r="AE277" s="3" t="s">
        <v>4135</v>
      </c>
      <c r="AF277" s="3"/>
      <c r="AG277" s="3" t="s">
        <v>4136</v>
      </c>
      <c r="AH277" s="3" t="s">
        <v>1680</v>
      </c>
      <c r="AI277" s="3"/>
      <c r="AJ277" s="3" t="s">
        <v>1967</v>
      </c>
    </row>
    <row r="278" ht="12.75" customHeight="1">
      <c r="A278" s="3" t="s">
        <v>1683</v>
      </c>
      <c r="B278" s="3" t="s">
        <v>1684</v>
      </c>
      <c r="C278" s="3" t="s">
        <v>4137</v>
      </c>
      <c r="D278" s="3" t="s">
        <v>1685</v>
      </c>
      <c r="E278" s="3" t="s">
        <v>1953</v>
      </c>
      <c r="F278" s="3"/>
      <c r="G278" s="3" t="s">
        <v>1682</v>
      </c>
      <c r="H278" s="3"/>
      <c r="I278" s="3" t="s">
        <v>4138</v>
      </c>
      <c r="J278" s="3" t="s">
        <v>1686</v>
      </c>
      <c r="K278" s="3" t="s">
        <v>17</v>
      </c>
      <c r="L278" s="3" t="s">
        <v>4139</v>
      </c>
      <c r="M278" s="3" t="s">
        <v>4140</v>
      </c>
      <c r="N278" s="3" t="s">
        <v>2167</v>
      </c>
      <c r="O278" s="3" t="s">
        <v>2013</v>
      </c>
      <c r="P278" s="3" t="s">
        <v>1959</v>
      </c>
      <c r="Q278" s="3" t="s">
        <v>1959</v>
      </c>
      <c r="R278" s="3" t="s">
        <v>1685</v>
      </c>
      <c r="S278" s="3" t="s">
        <v>4141</v>
      </c>
      <c r="T278" s="3" t="s">
        <v>2002</v>
      </c>
      <c r="U278" s="3" t="s">
        <v>1544</v>
      </c>
      <c r="V278" s="3" t="s">
        <v>2169</v>
      </c>
      <c r="W278" s="3" t="s">
        <v>1544</v>
      </c>
      <c r="X278" s="3" t="s">
        <v>2104</v>
      </c>
      <c r="Y278" s="3" t="s">
        <v>1688</v>
      </c>
      <c r="Z278" s="3"/>
      <c r="AA278" s="3"/>
      <c r="AB278" s="3" t="s">
        <v>1687</v>
      </c>
      <c r="AC278" s="3"/>
      <c r="AD278" s="3" t="s">
        <v>4142</v>
      </c>
      <c r="AE278" s="3" t="s">
        <v>4143</v>
      </c>
      <c r="AF278" s="3"/>
      <c r="AG278" s="3" t="s">
        <v>4144</v>
      </c>
      <c r="AH278" s="3" t="s">
        <v>1687</v>
      </c>
      <c r="AI278" s="3"/>
      <c r="AJ278" s="3" t="s">
        <v>1967</v>
      </c>
    </row>
    <row r="279" ht="12.75" customHeight="1">
      <c r="A279" s="3" t="s">
        <v>1690</v>
      </c>
      <c r="B279" s="3" t="s">
        <v>1691</v>
      </c>
      <c r="C279" s="3" t="s">
        <v>4145</v>
      </c>
      <c r="D279" s="3"/>
      <c r="E279" s="3" t="s">
        <v>1953</v>
      </c>
      <c r="F279" s="3" t="s">
        <v>4146</v>
      </c>
      <c r="G279" s="3" t="s">
        <v>1689</v>
      </c>
      <c r="H279" s="3"/>
      <c r="I279" s="3" t="s">
        <v>4147</v>
      </c>
      <c r="J279" s="3" t="s">
        <v>1692</v>
      </c>
      <c r="K279" s="3" t="s">
        <v>17</v>
      </c>
      <c r="L279" s="3"/>
      <c r="M279" s="3" t="s">
        <v>4131</v>
      </c>
      <c r="N279" s="3" t="s">
        <v>4148</v>
      </c>
      <c r="O279" s="3" t="s">
        <v>2112</v>
      </c>
      <c r="P279" s="3" t="s">
        <v>1959</v>
      </c>
      <c r="Q279" s="3" t="s">
        <v>1959</v>
      </c>
      <c r="R279" s="3"/>
      <c r="S279" s="3" t="s">
        <v>4149</v>
      </c>
      <c r="T279" s="3" t="s">
        <v>2813</v>
      </c>
      <c r="U279" s="3" t="s">
        <v>4133</v>
      </c>
      <c r="V279" s="3" t="s">
        <v>4150</v>
      </c>
      <c r="W279" s="3" t="s">
        <v>1544</v>
      </c>
      <c r="X279" s="3" t="s">
        <v>2029</v>
      </c>
      <c r="Y279" s="3" t="s">
        <v>1694</v>
      </c>
      <c r="Z279" s="3"/>
      <c r="AA279" s="3"/>
      <c r="AB279" s="3" t="s">
        <v>1693</v>
      </c>
      <c r="AC279" s="3"/>
      <c r="AD279" s="3" t="s">
        <v>4151</v>
      </c>
      <c r="AE279" s="3" t="s">
        <v>4152</v>
      </c>
      <c r="AF279" s="3"/>
      <c r="AG279" s="3" t="s">
        <v>4153</v>
      </c>
      <c r="AH279" s="3" t="s">
        <v>1693</v>
      </c>
      <c r="AI279" s="3"/>
      <c r="AJ279" s="3" t="s">
        <v>1967</v>
      </c>
    </row>
    <row r="280" ht="12.75" customHeight="1">
      <c r="A280" s="3" t="s">
        <v>1696</v>
      </c>
      <c r="B280" s="3" t="s">
        <v>1697</v>
      </c>
      <c r="C280" s="3" t="s">
        <v>4154</v>
      </c>
      <c r="D280" s="3"/>
      <c r="E280" s="3" t="s">
        <v>1953</v>
      </c>
      <c r="F280" s="3" t="s">
        <v>4155</v>
      </c>
      <c r="G280" s="3" t="s">
        <v>1695</v>
      </c>
      <c r="H280" s="3"/>
      <c r="I280" s="3" t="s">
        <v>4156</v>
      </c>
      <c r="J280" s="3" t="s">
        <v>1698</v>
      </c>
      <c r="K280" s="3" t="s">
        <v>17</v>
      </c>
      <c r="L280" s="3"/>
      <c r="M280" s="3" t="s">
        <v>4131</v>
      </c>
      <c r="N280" s="3" t="s">
        <v>2308</v>
      </c>
      <c r="O280" s="3" t="s">
        <v>2013</v>
      </c>
      <c r="P280" s="3" t="s">
        <v>1959</v>
      </c>
      <c r="Q280" s="3" t="s">
        <v>1959</v>
      </c>
      <c r="R280" s="3"/>
      <c r="S280" s="3" t="s">
        <v>4157</v>
      </c>
      <c r="T280" s="3" t="s">
        <v>2063</v>
      </c>
      <c r="U280" s="3" t="s">
        <v>4133</v>
      </c>
      <c r="V280" s="3" t="s">
        <v>2310</v>
      </c>
      <c r="W280" s="3" t="s">
        <v>1544</v>
      </c>
      <c r="X280" s="3" t="s">
        <v>2424</v>
      </c>
      <c r="Y280" s="3" t="s">
        <v>1700</v>
      </c>
      <c r="Z280" s="3"/>
      <c r="AA280" s="3"/>
      <c r="AB280" s="3" t="s">
        <v>1699</v>
      </c>
      <c r="AC280" s="3"/>
      <c r="AD280" s="3"/>
      <c r="AE280" s="3" t="s">
        <v>4158</v>
      </c>
      <c r="AF280" s="3"/>
      <c r="AG280" s="3" t="s">
        <v>4159</v>
      </c>
      <c r="AH280" s="3" t="s">
        <v>1699</v>
      </c>
      <c r="AI280" s="3"/>
      <c r="AJ280" s="3" t="s">
        <v>1967</v>
      </c>
    </row>
    <row r="281" ht="12.75" customHeight="1">
      <c r="A281" s="3" t="s">
        <v>1677</v>
      </c>
      <c r="B281" s="3" t="s">
        <v>1678</v>
      </c>
      <c r="C281" s="3" t="s">
        <v>4160</v>
      </c>
      <c r="D281" s="3"/>
      <c r="E281" s="3" t="s">
        <v>1953</v>
      </c>
      <c r="F281" s="3" t="s">
        <v>4130</v>
      </c>
      <c r="G281" s="3" t="s">
        <v>1676</v>
      </c>
      <c r="H281" s="3"/>
      <c r="I281" s="3" t="s">
        <v>3745</v>
      </c>
      <c r="J281" s="3" t="s">
        <v>1679</v>
      </c>
      <c r="K281" s="3" t="s">
        <v>17</v>
      </c>
      <c r="L281" s="3"/>
      <c r="M281" s="3" t="s">
        <v>4131</v>
      </c>
      <c r="N281" s="3" t="s">
        <v>2246</v>
      </c>
      <c r="O281" s="3" t="s">
        <v>1974</v>
      </c>
      <c r="P281" s="3" t="s">
        <v>1959</v>
      </c>
      <c r="Q281" s="3" t="s">
        <v>1959</v>
      </c>
      <c r="R281" s="3"/>
      <c r="S281" s="3" t="s">
        <v>4132</v>
      </c>
      <c r="T281" s="3" t="s">
        <v>2015</v>
      </c>
      <c r="U281" s="3" t="s">
        <v>4133</v>
      </c>
      <c r="V281" s="3" t="s">
        <v>2249</v>
      </c>
      <c r="W281" s="3" t="s">
        <v>1544</v>
      </c>
      <c r="X281" s="3" t="s">
        <v>2029</v>
      </c>
      <c r="Y281" s="3" t="s">
        <v>1701</v>
      </c>
      <c r="Z281" s="3"/>
      <c r="AA281" s="3"/>
      <c r="AB281" s="3" t="s">
        <v>1680</v>
      </c>
      <c r="AC281" s="3"/>
      <c r="AD281" s="3" t="s">
        <v>4134</v>
      </c>
      <c r="AE281" s="3" t="s">
        <v>4135</v>
      </c>
      <c r="AF281" s="3"/>
      <c r="AG281" s="3" t="s">
        <v>4161</v>
      </c>
      <c r="AH281" s="3" t="s">
        <v>1680</v>
      </c>
      <c r="AI281" s="3"/>
      <c r="AJ281" s="3" t="s">
        <v>1967</v>
      </c>
    </row>
    <row r="282" ht="12.75" customHeight="1">
      <c r="A282" s="3" t="s">
        <v>1703</v>
      </c>
      <c r="B282" s="3" t="s">
        <v>1705</v>
      </c>
      <c r="C282" s="3" t="s">
        <v>4162</v>
      </c>
      <c r="D282" s="3"/>
      <c r="E282" s="3" t="s">
        <v>1953</v>
      </c>
      <c r="F282" s="3" t="s">
        <v>4163</v>
      </c>
      <c r="G282" s="3" t="s">
        <v>1702</v>
      </c>
      <c r="H282" s="3"/>
      <c r="I282" s="3" t="s">
        <v>4164</v>
      </c>
      <c r="J282" s="3"/>
      <c r="K282" s="3" t="s">
        <v>17</v>
      </c>
      <c r="L282" s="3"/>
      <c r="M282" s="3" t="s">
        <v>4165</v>
      </c>
      <c r="N282" s="3" t="s">
        <v>4166</v>
      </c>
      <c r="O282" s="3" t="s">
        <v>2112</v>
      </c>
      <c r="P282" s="3" t="s">
        <v>1959</v>
      </c>
      <c r="Q282" s="3" t="s">
        <v>1959</v>
      </c>
      <c r="R282" s="3"/>
      <c r="S282" s="3" t="s">
        <v>4167</v>
      </c>
      <c r="T282" s="3" t="s">
        <v>4168</v>
      </c>
      <c r="U282" s="3" t="s">
        <v>4169</v>
      </c>
      <c r="V282" s="3" t="s">
        <v>4170</v>
      </c>
      <c r="W282" s="3" t="s">
        <v>1544</v>
      </c>
      <c r="X282" s="3" t="s">
        <v>2320</v>
      </c>
      <c r="Y282" s="3" t="s">
        <v>1708</v>
      </c>
      <c r="Z282" s="3"/>
      <c r="AA282" s="3"/>
      <c r="AB282" s="3" t="s">
        <v>1707</v>
      </c>
      <c r="AC282" s="3"/>
      <c r="AD282" s="3"/>
      <c r="AE282" s="3" t="s">
        <v>4171</v>
      </c>
      <c r="AF282" s="3"/>
      <c r="AG282" s="3" t="s">
        <v>4172</v>
      </c>
      <c r="AH282" s="3" t="s">
        <v>1707</v>
      </c>
      <c r="AI282" s="3"/>
      <c r="AJ282" s="3" t="s">
        <v>1967</v>
      </c>
    </row>
    <row r="283" ht="12.75" customHeight="1">
      <c r="A283" s="3" t="s">
        <v>1710</v>
      </c>
      <c r="B283" s="3" t="s">
        <v>1711</v>
      </c>
      <c r="C283" s="3" t="s">
        <v>4173</v>
      </c>
      <c r="D283" s="3"/>
      <c r="E283" s="3" t="s">
        <v>1953</v>
      </c>
      <c r="F283" s="3"/>
      <c r="G283" s="3" t="s">
        <v>1709</v>
      </c>
      <c r="H283" s="3"/>
      <c r="I283" s="3" t="s">
        <v>4174</v>
      </c>
      <c r="J283" s="3" t="s">
        <v>1712</v>
      </c>
      <c r="K283" s="3" t="s">
        <v>17</v>
      </c>
      <c r="L283" s="3" t="s">
        <v>4175</v>
      </c>
      <c r="M283" s="3" t="s">
        <v>4176</v>
      </c>
      <c r="N283" s="3" t="s">
        <v>2503</v>
      </c>
      <c r="O283" s="3" t="s">
        <v>2112</v>
      </c>
      <c r="P283" s="3" t="s">
        <v>1959</v>
      </c>
      <c r="Q283" s="3" t="s">
        <v>1959</v>
      </c>
      <c r="R283" s="3"/>
      <c r="S283" s="3" t="s">
        <v>4177</v>
      </c>
      <c r="T283" s="3" t="s">
        <v>2505</v>
      </c>
      <c r="U283" s="3" t="s">
        <v>4178</v>
      </c>
      <c r="V283" s="3" t="s">
        <v>2507</v>
      </c>
      <c r="W283" s="3" t="s">
        <v>1544</v>
      </c>
      <c r="X283" s="3" t="s">
        <v>2518</v>
      </c>
      <c r="Y283" s="3" t="s">
        <v>1714</v>
      </c>
      <c r="Z283" s="3"/>
      <c r="AA283" s="3"/>
      <c r="AB283" s="3" t="s">
        <v>1713</v>
      </c>
      <c r="AC283" s="3"/>
      <c r="AD283" s="3"/>
      <c r="AE283" s="3" t="s">
        <v>4179</v>
      </c>
      <c r="AF283" s="3"/>
      <c r="AG283" s="3" t="s">
        <v>4180</v>
      </c>
      <c r="AH283" s="3" t="s">
        <v>1713</v>
      </c>
      <c r="AI283" s="3"/>
      <c r="AJ283" s="3" t="s">
        <v>1967</v>
      </c>
    </row>
    <row r="284" ht="12.75" customHeight="1">
      <c r="A284" s="3" t="s">
        <v>1716</v>
      </c>
      <c r="B284" s="3" t="s">
        <v>1717</v>
      </c>
      <c r="C284" s="3" t="s">
        <v>4181</v>
      </c>
      <c r="D284" s="3"/>
      <c r="E284" s="3" t="s">
        <v>1953</v>
      </c>
      <c r="F284" s="3"/>
      <c r="G284" s="3" t="s">
        <v>1715</v>
      </c>
      <c r="H284" s="3" t="s">
        <v>4182</v>
      </c>
      <c r="I284" s="3" t="s">
        <v>4174</v>
      </c>
      <c r="J284" s="3" t="s">
        <v>1718</v>
      </c>
      <c r="K284" s="3" t="s">
        <v>17</v>
      </c>
      <c r="L284" s="3" t="s">
        <v>4175</v>
      </c>
      <c r="M284" s="3" t="s">
        <v>4176</v>
      </c>
      <c r="N284" s="3" t="s">
        <v>2503</v>
      </c>
      <c r="O284" s="3" t="s">
        <v>2112</v>
      </c>
      <c r="P284" s="3" t="s">
        <v>1959</v>
      </c>
      <c r="Q284" s="3" t="s">
        <v>1959</v>
      </c>
      <c r="R284" s="3"/>
      <c r="S284" s="3" t="s">
        <v>4183</v>
      </c>
      <c r="T284" s="3" t="s">
        <v>2505</v>
      </c>
      <c r="U284" s="3" t="s">
        <v>4178</v>
      </c>
      <c r="V284" s="3" t="s">
        <v>2507</v>
      </c>
      <c r="W284" s="3" t="s">
        <v>1544</v>
      </c>
      <c r="X284" s="3" t="s">
        <v>2518</v>
      </c>
      <c r="Y284" s="3" t="s">
        <v>1720</v>
      </c>
      <c r="Z284" s="3"/>
      <c r="AA284" s="3"/>
      <c r="AB284" s="3" t="s">
        <v>1719</v>
      </c>
      <c r="AC284" s="3"/>
      <c r="AD284" s="3"/>
      <c r="AE284" s="3" t="s">
        <v>4184</v>
      </c>
      <c r="AF284" s="3"/>
      <c r="AG284" s="3" t="s">
        <v>4185</v>
      </c>
      <c r="AH284" s="3" t="s">
        <v>1719</v>
      </c>
      <c r="AI284" s="3"/>
      <c r="AJ284" s="3" t="s">
        <v>1967</v>
      </c>
    </row>
    <row r="285" ht="12.75" customHeight="1">
      <c r="A285" s="3" t="s">
        <v>1722</v>
      </c>
      <c r="B285" s="3" t="s">
        <v>1724</v>
      </c>
      <c r="C285" s="3" t="s">
        <v>4186</v>
      </c>
      <c r="D285" s="3"/>
      <c r="E285" s="3" t="s">
        <v>1953</v>
      </c>
      <c r="F285" s="3" t="s">
        <v>4187</v>
      </c>
      <c r="G285" s="3" t="s">
        <v>1721</v>
      </c>
      <c r="H285" s="3"/>
      <c r="I285" s="3" t="s">
        <v>4188</v>
      </c>
      <c r="J285" s="3" t="s">
        <v>1726</v>
      </c>
      <c r="K285" s="3" t="s">
        <v>17</v>
      </c>
      <c r="L285" s="3"/>
      <c r="M285" s="3" t="s">
        <v>4189</v>
      </c>
      <c r="N285" s="3" t="s">
        <v>2479</v>
      </c>
      <c r="O285" s="3" t="s">
        <v>1974</v>
      </c>
      <c r="P285" s="3" t="s">
        <v>1959</v>
      </c>
      <c r="Q285" s="3" t="s">
        <v>1959</v>
      </c>
      <c r="R285" s="3"/>
      <c r="S285" s="3" t="s">
        <v>4190</v>
      </c>
      <c r="T285" s="3" t="s">
        <v>2482</v>
      </c>
      <c r="U285" s="3" t="s">
        <v>4191</v>
      </c>
      <c r="V285" s="3" t="s">
        <v>2483</v>
      </c>
      <c r="W285" s="3" t="s">
        <v>1544</v>
      </c>
      <c r="X285" s="3" t="s">
        <v>2029</v>
      </c>
      <c r="Y285" s="3" t="s">
        <v>1728</v>
      </c>
      <c r="Z285" s="3"/>
      <c r="AA285" s="3"/>
      <c r="AB285" s="3" t="s">
        <v>1727</v>
      </c>
      <c r="AC285" s="3"/>
      <c r="AD285" s="3"/>
      <c r="AE285" s="3" t="s">
        <v>4192</v>
      </c>
      <c r="AF285" s="3"/>
      <c r="AG285" s="3" t="s">
        <v>4193</v>
      </c>
      <c r="AH285" s="3" t="s">
        <v>1727</v>
      </c>
      <c r="AI285" s="3"/>
      <c r="AJ285" s="3" t="s">
        <v>1967</v>
      </c>
    </row>
    <row r="286" ht="12.75" customHeight="1">
      <c r="A286" s="3" t="s">
        <v>1730</v>
      </c>
      <c r="B286" s="3" t="s">
        <v>1731</v>
      </c>
      <c r="C286" s="3" t="s">
        <v>4194</v>
      </c>
      <c r="D286" s="3"/>
      <c r="E286" s="3" t="s">
        <v>1953</v>
      </c>
      <c r="F286" s="3"/>
      <c r="G286" s="3" t="s">
        <v>1729</v>
      </c>
      <c r="H286" s="3" t="s">
        <v>4195</v>
      </c>
      <c r="I286" s="3" t="s">
        <v>4188</v>
      </c>
      <c r="J286" s="3" t="s">
        <v>1732</v>
      </c>
      <c r="K286" s="3" t="s">
        <v>17</v>
      </c>
      <c r="L286" s="3"/>
      <c r="M286" s="3" t="s">
        <v>4189</v>
      </c>
      <c r="N286" s="3" t="s">
        <v>2479</v>
      </c>
      <c r="O286" s="3" t="s">
        <v>1974</v>
      </c>
      <c r="P286" s="3" t="s">
        <v>1959</v>
      </c>
      <c r="Q286" s="3" t="s">
        <v>1959</v>
      </c>
      <c r="R286" s="3"/>
      <c r="S286" s="3" t="s">
        <v>4196</v>
      </c>
      <c r="T286" s="3" t="s">
        <v>2482</v>
      </c>
      <c r="U286" s="3" t="s">
        <v>4191</v>
      </c>
      <c r="V286" s="3" t="s">
        <v>2483</v>
      </c>
      <c r="W286" s="3" t="s">
        <v>1544</v>
      </c>
      <c r="X286" s="3" t="s">
        <v>2029</v>
      </c>
      <c r="Y286" s="3" t="s">
        <v>1734</v>
      </c>
      <c r="Z286" s="3" t="s">
        <v>4197</v>
      </c>
      <c r="AA286" s="3" t="s">
        <v>4197</v>
      </c>
      <c r="AB286" s="3" t="s">
        <v>1733</v>
      </c>
      <c r="AC286" s="3" t="s">
        <v>4197</v>
      </c>
      <c r="AD286" s="3"/>
      <c r="AE286" s="3" t="s">
        <v>4198</v>
      </c>
      <c r="AF286" s="3" t="s">
        <v>4197</v>
      </c>
      <c r="AG286" s="3" t="s">
        <v>4199</v>
      </c>
      <c r="AH286" s="3" t="s">
        <v>1733</v>
      </c>
      <c r="AI286" s="3"/>
      <c r="AJ286" s="3" t="s">
        <v>1967</v>
      </c>
    </row>
    <row r="287" ht="12.75" customHeight="1">
      <c r="A287" s="3" t="s">
        <v>1736</v>
      </c>
      <c r="B287" s="3" t="s">
        <v>1737</v>
      </c>
      <c r="C287" s="3" t="s">
        <v>4200</v>
      </c>
      <c r="D287" s="3"/>
      <c r="E287" s="3" t="s">
        <v>1953</v>
      </c>
      <c r="F287" s="3" t="s">
        <v>4201</v>
      </c>
      <c r="G287" s="3" t="s">
        <v>1735</v>
      </c>
      <c r="H287" s="3" t="s">
        <v>4202</v>
      </c>
      <c r="I287" s="3" t="s">
        <v>4188</v>
      </c>
      <c r="J287" s="3" t="s">
        <v>1738</v>
      </c>
      <c r="K287" s="3" t="s">
        <v>17</v>
      </c>
      <c r="L287" s="3"/>
      <c r="M287" s="3" t="s">
        <v>4189</v>
      </c>
      <c r="N287" s="3" t="s">
        <v>2479</v>
      </c>
      <c r="O287" s="3" t="s">
        <v>1974</v>
      </c>
      <c r="P287" s="3" t="s">
        <v>1959</v>
      </c>
      <c r="Q287" s="3" t="s">
        <v>1959</v>
      </c>
      <c r="R287" s="3"/>
      <c r="S287" s="3" t="s">
        <v>4203</v>
      </c>
      <c r="T287" s="3" t="s">
        <v>2482</v>
      </c>
      <c r="U287" s="3" t="s">
        <v>4191</v>
      </c>
      <c r="V287" s="3" t="s">
        <v>2483</v>
      </c>
      <c r="W287" s="3" t="s">
        <v>1544</v>
      </c>
      <c r="X287" s="3" t="s">
        <v>2029</v>
      </c>
      <c r="Y287" s="3" t="s">
        <v>1740</v>
      </c>
      <c r="Z287" s="3" t="s">
        <v>4204</v>
      </c>
      <c r="AA287" s="3" t="s">
        <v>4204</v>
      </c>
      <c r="AB287" s="3" t="s">
        <v>1739</v>
      </c>
      <c r="AC287" s="3" t="s">
        <v>4204</v>
      </c>
      <c r="AD287" s="3"/>
      <c r="AE287" s="3" t="s">
        <v>4205</v>
      </c>
      <c r="AF287" s="3" t="s">
        <v>4204</v>
      </c>
      <c r="AG287" s="3" t="s">
        <v>4206</v>
      </c>
      <c r="AH287" s="3" t="s">
        <v>1739</v>
      </c>
      <c r="AI287" s="3"/>
      <c r="AJ287" s="3" t="s">
        <v>1967</v>
      </c>
    </row>
    <row r="288" ht="12.75" customHeight="1">
      <c r="A288" s="3" t="s">
        <v>1742</v>
      </c>
      <c r="B288" s="3" t="s">
        <v>1743</v>
      </c>
      <c r="C288" s="3" t="s">
        <v>4207</v>
      </c>
      <c r="D288" s="3"/>
      <c r="E288" s="3" t="s">
        <v>1953</v>
      </c>
      <c r="F288" s="3"/>
      <c r="G288" s="3" t="s">
        <v>1741</v>
      </c>
      <c r="H288" s="3" t="s">
        <v>4208</v>
      </c>
      <c r="I288" s="3" t="s">
        <v>4209</v>
      </c>
      <c r="J288" s="3"/>
      <c r="K288" s="3" t="s">
        <v>17</v>
      </c>
      <c r="L288" s="3"/>
      <c r="M288" s="3" t="s">
        <v>4210</v>
      </c>
      <c r="N288" s="3"/>
      <c r="O288" s="3" t="s">
        <v>2146</v>
      </c>
      <c r="P288" s="3" t="s">
        <v>1959</v>
      </c>
      <c r="Q288" s="3" t="s">
        <v>1959</v>
      </c>
      <c r="R288" s="3"/>
      <c r="S288" s="3"/>
      <c r="T288" s="3" t="s">
        <v>4211</v>
      </c>
      <c r="U288" s="3" t="s">
        <v>4212</v>
      </c>
      <c r="V288" s="3" t="s">
        <v>4213</v>
      </c>
      <c r="W288" s="3" t="s">
        <v>1544</v>
      </c>
      <c r="X288" s="3" t="s">
        <v>2317</v>
      </c>
      <c r="Y288" s="3" t="s">
        <v>1745</v>
      </c>
      <c r="Z288" s="3"/>
      <c r="AA288" s="3"/>
      <c r="AB288" s="3" t="s">
        <v>1744</v>
      </c>
      <c r="AC288" s="3"/>
      <c r="AD288" s="3"/>
      <c r="AE288" s="3" t="s">
        <v>4214</v>
      </c>
      <c r="AF288" s="3"/>
      <c r="AG288" s="3" t="s">
        <v>4215</v>
      </c>
      <c r="AH288" s="3" t="s">
        <v>1744</v>
      </c>
      <c r="AI288" s="3"/>
      <c r="AJ288" s="3" t="s">
        <v>1967</v>
      </c>
    </row>
    <row r="289" ht="12.75" customHeight="1">
      <c r="A289" s="3" t="s">
        <v>1747</v>
      </c>
      <c r="B289" s="3" t="s">
        <v>1748</v>
      </c>
      <c r="C289" s="3" t="s">
        <v>4216</v>
      </c>
      <c r="D289" s="3"/>
      <c r="E289" s="3" t="s">
        <v>1953</v>
      </c>
      <c r="F289" s="3"/>
      <c r="G289" s="3" t="s">
        <v>1746</v>
      </c>
      <c r="H289" s="3" t="s">
        <v>4217</v>
      </c>
      <c r="I289" s="3" t="s">
        <v>4084</v>
      </c>
      <c r="J289" s="3" t="s">
        <v>1749</v>
      </c>
      <c r="K289" s="3" t="s">
        <v>17</v>
      </c>
      <c r="L289" s="3" t="s">
        <v>4218</v>
      </c>
      <c r="M289" s="3" t="s">
        <v>4189</v>
      </c>
      <c r="N289" s="3"/>
      <c r="O289" s="3" t="s">
        <v>1974</v>
      </c>
      <c r="P289" s="3" t="s">
        <v>1959</v>
      </c>
      <c r="Q289" s="3" t="s">
        <v>1959</v>
      </c>
      <c r="R289" s="3"/>
      <c r="S289" s="3"/>
      <c r="T289" s="3" t="s">
        <v>2813</v>
      </c>
      <c r="U289" s="3" t="s">
        <v>4191</v>
      </c>
      <c r="V289" s="3" t="s">
        <v>2814</v>
      </c>
      <c r="W289" s="3" t="s">
        <v>1544</v>
      </c>
      <c r="X289" s="3" t="s">
        <v>2443</v>
      </c>
      <c r="Y289" s="3" t="s">
        <v>1751</v>
      </c>
      <c r="Z289" s="3"/>
      <c r="AA289" s="3"/>
      <c r="AB289" s="3" t="s">
        <v>1750</v>
      </c>
      <c r="AC289" s="3"/>
      <c r="AD289" s="3" t="s">
        <v>4219</v>
      </c>
      <c r="AE289" s="3" t="s">
        <v>4214</v>
      </c>
      <c r="AF289" s="3"/>
      <c r="AG289" s="3" t="s">
        <v>4220</v>
      </c>
      <c r="AH289" s="3" t="s">
        <v>1750</v>
      </c>
      <c r="AI289" s="3"/>
      <c r="AJ289" s="3" t="s">
        <v>1967</v>
      </c>
    </row>
    <row r="290" ht="12.75" customHeight="1">
      <c r="A290" s="3" t="s">
        <v>1753</v>
      </c>
      <c r="B290" s="3" t="s">
        <v>1754</v>
      </c>
      <c r="C290" s="3" t="s">
        <v>4221</v>
      </c>
      <c r="D290" s="3"/>
      <c r="E290" s="3" t="s">
        <v>1953</v>
      </c>
      <c r="F290" s="3" t="s">
        <v>4222</v>
      </c>
      <c r="G290" s="3" t="s">
        <v>1752</v>
      </c>
      <c r="H290" s="3"/>
      <c r="I290" s="3" t="s">
        <v>4223</v>
      </c>
      <c r="J290" s="3" t="s">
        <v>1755</v>
      </c>
      <c r="K290" s="3" t="s">
        <v>17</v>
      </c>
      <c r="L290" s="3"/>
      <c r="M290" s="3" t="s">
        <v>4189</v>
      </c>
      <c r="N290" s="3" t="s">
        <v>4224</v>
      </c>
      <c r="O290" s="3" t="s">
        <v>2013</v>
      </c>
      <c r="P290" s="3" t="s">
        <v>1959</v>
      </c>
      <c r="Q290" s="3" t="s">
        <v>1959</v>
      </c>
      <c r="R290" s="3"/>
      <c r="S290" s="3" t="s">
        <v>4225</v>
      </c>
      <c r="T290" s="3" t="s">
        <v>2063</v>
      </c>
      <c r="U290" s="3" t="s">
        <v>4191</v>
      </c>
      <c r="V290" s="3" t="s">
        <v>4226</v>
      </c>
      <c r="W290" s="3" t="s">
        <v>1544</v>
      </c>
      <c r="X290" s="3" t="s">
        <v>2329</v>
      </c>
      <c r="Y290" s="3" t="s">
        <v>1757</v>
      </c>
      <c r="Z290" s="3"/>
      <c r="AA290" s="3"/>
      <c r="AB290" s="3" t="s">
        <v>1756</v>
      </c>
      <c r="AC290" s="3"/>
      <c r="AD290" s="3"/>
      <c r="AE290" s="3" t="s">
        <v>4227</v>
      </c>
      <c r="AF290" s="3"/>
      <c r="AG290" s="3" t="s">
        <v>4228</v>
      </c>
      <c r="AH290" s="3" t="s">
        <v>1756</v>
      </c>
      <c r="AI290" s="3"/>
      <c r="AJ290" s="3" t="s">
        <v>1967</v>
      </c>
    </row>
    <row r="291" ht="12.75" customHeight="1">
      <c r="A291" s="3" t="s">
        <v>1759</v>
      </c>
      <c r="B291" s="3" t="s">
        <v>1760</v>
      </c>
      <c r="C291" s="3" t="s">
        <v>4229</v>
      </c>
      <c r="D291" s="3"/>
      <c r="E291" s="3" t="s">
        <v>1953</v>
      </c>
      <c r="F291" s="3" t="s">
        <v>4230</v>
      </c>
      <c r="G291" s="3" t="s">
        <v>1758</v>
      </c>
      <c r="H291" s="3"/>
      <c r="I291" s="3" t="s">
        <v>4231</v>
      </c>
      <c r="J291" s="3" t="s">
        <v>1761</v>
      </c>
      <c r="K291" s="3" t="s">
        <v>17</v>
      </c>
      <c r="L291" s="3"/>
      <c r="M291" s="3" t="s">
        <v>4189</v>
      </c>
      <c r="N291" s="3" t="s">
        <v>2192</v>
      </c>
      <c r="O291" s="3" t="s">
        <v>1974</v>
      </c>
      <c r="P291" s="3" t="s">
        <v>1959</v>
      </c>
      <c r="Q291" s="3" t="s">
        <v>1959</v>
      </c>
      <c r="R291" s="3"/>
      <c r="S291" s="3" t="s">
        <v>4232</v>
      </c>
      <c r="T291" s="3" t="s">
        <v>2194</v>
      </c>
      <c r="U291" s="3" t="s">
        <v>4191</v>
      </c>
      <c r="V291" s="3" t="s">
        <v>2195</v>
      </c>
      <c r="W291" s="3" t="s">
        <v>1544</v>
      </c>
      <c r="X291" s="3" t="s">
        <v>4107</v>
      </c>
      <c r="Y291" s="3" t="s">
        <v>1763</v>
      </c>
      <c r="Z291" s="3" t="s">
        <v>4233</v>
      </c>
      <c r="AA291" s="3" t="s">
        <v>4233</v>
      </c>
      <c r="AB291" s="3" t="s">
        <v>1762</v>
      </c>
      <c r="AC291" s="3" t="s">
        <v>4233</v>
      </c>
      <c r="AD291" s="3"/>
      <c r="AE291" s="3" t="s">
        <v>4234</v>
      </c>
      <c r="AF291" s="3" t="s">
        <v>4233</v>
      </c>
      <c r="AG291" s="3" t="s">
        <v>4235</v>
      </c>
      <c r="AH291" s="3" t="s">
        <v>1762</v>
      </c>
      <c r="AI291" s="3"/>
      <c r="AJ291" s="3" t="s">
        <v>1967</v>
      </c>
    </row>
    <row r="292" ht="12.75" customHeight="1">
      <c r="A292" s="3" t="s">
        <v>1765</v>
      </c>
      <c r="B292" s="3" t="s">
        <v>1766</v>
      </c>
      <c r="C292" s="3" t="s">
        <v>4236</v>
      </c>
      <c r="D292" s="3"/>
      <c r="E292" s="3" t="s">
        <v>1953</v>
      </c>
      <c r="F292" s="3" t="s">
        <v>4237</v>
      </c>
      <c r="G292" s="3" t="s">
        <v>1764</v>
      </c>
      <c r="H292" s="3"/>
      <c r="I292" s="3" t="s">
        <v>4238</v>
      </c>
      <c r="J292" s="3" t="s">
        <v>1767</v>
      </c>
      <c r="K292" s="3" t="s">
        <v>17</v>
      </c>
      <c r="L292" s="3" t="s">
        <v>4239</v>
      </c>
      <c r="M292" s="3" t="s">
        <v>4189</v>
      </c>
      <c r="N292" s="3" t="s">
        <v>2639</v>
      </c>
      <c r="O292" s="3" t="s">
        <v>2112</v>
      </c>
      <c r="P292" s="3" t="s">
        <v>1959</v>
      </c>
      <c r="Q292" s="3" t="s">
        <v>1959</v>
      </c>
      <c r="R292" s="3"/>
      <c r="S292" s="3" t="s">
        <v>4240</v>
      </c>
      <c r="T292" s="3" t="s">
        <v>2505</v>
      </c>
      <c r="U292" s="3" t="s">
        <v>4191</v>
      </c>
      <c r="V292" s="3" t="s">
        <v>2642</v>
      </c>
      <c r="W292" s="3" t="s">
        <v>1544</v>
      </c>
      <c r="X292" s="3" t="s">
        <v>2518</v>
      </c>
      <c r="Y292" s="3" t="s">
        <v>1769</v>
      </c>
      <c r="Z292" s="3"/>
      <c r="AA292" s="3"/>
      <c r="AB292" s="3" t="s">
        <v>1768</v>
      </c>
      <c r="AC292" s="3"/>
      <c r="AD292" s="3" t="s">
        <v>4241</v>
      </c>
      <c r="AE292" s="3" t="s">
        <v>4242</v>
      </c>
      <c r="AF292" s="3"/>
      <c r="AG292" s="3" t="s">
        <v>4243</v>
      </c>
      <c r="AH292" s="3" t="s">
        <v>1768</v>
      </c>
      <c r="AI292" s="3"/>
      <c r="AJ292" s="3" t="s">
        <v>1967</v>
      </c>
    </row>
    <row r="293" ht="12.75" customHeight="1">
      <c r="A293" s="3" t="s">
        <v>1771</v>
      </c>
      <c r="B293" s="3" t="s">
        <v>1772</v>
      </c>
      <c r="C293" s="3" t="s">
        <v>4244</v>
      </c>
      <c r="D293" s="3"/>
      <c r="E293" s="3" t="s">
        <v>1953</v>
      </c>
      <c r="F293" s="3" t="s">
        <v>4245</v>
      </c>
      <c r="G293" s="3" t="s">
        <v>1770</v>
      </c>
      <c r="H293" s="3"/>
      <c r="I293" s="3" t="s">
        <v>4246</v>
      </c>
      <c r="J293" s="3" t="s">
        <v>1773</v>
      </c>
      <c r="K293" s="3" t="s">
        <v>17</v>
      </c>
      <c r="L293" s="3" t="s">
        <v>4247</v>
      </c>
      <c r="M293" s="3" t="s">
        <v>4189</v>
      </c>
      <c r="N293" s="3" t="s">
        <v>2639</v>
      </c>
      <c r="O293" s="3" t="s">
        <v>2112</v>
      </c>
      <c r="P293" s="3" t="s">
        <v>1959</v>
      </c>
      <c r="Q293" s="3" t="s">
        <v>1959</v>
      </c>
      <c r="R293" s="3"/>
      <c r="S293" s="3" t="s">
        <v>4248</v>
      </c>
      <c r="T293" s="3" t="s">
        <v>2505</v>
      </c>
      <c r="U293" s="3" t="s">
        <v>4191</v>
      </c>
      <c r="V293" s="3" t="s">
        <v>2642</v>
      </c>
      <c r="W293" s="3" t="s">
        <v>1544</v>
      </c>
      <c r="X293" s="3" t="s">
        <v>2518</v>
      </c>
      <c r="Y293" s="3" t="s">
        <v>1775</v>
      </c>
      <c r="Z293" s="3"/>
      <c r="AA293" s="3"/>
      <c r="AB293" s="3" t="s">
        <v>1774</v>
      </c>
      <c r="AC293" s="3"/>
      <c r="AD293" s="3" t="s">
        <v>4249</v>
      </c>
      <c r="AE293" s="3" t="s">
        <v>4158</v>
      </c>
      <c r="AF293" s="3"/>
      <c r="AG293" s="3" t="s">
        <v>4250</v>
      </c>
      <c r="AH293" s="3" t="s">
        <v>1774</v>
      </c>
      <c r="AI293" s="3"/>
      <c r="AJ293" s="3" t="s">
        <v>1967</v>
      </c>
    </row>
    <row r="294" ht="12.75" customHeight="1">
      <c r="A294" s="3" t="s">
        <v>1777</v>
      </c>
      <c r="B294" s="3" t="s">
        <v>1778</v>
      </c>
      <c r="C294" s="3" t="s">
        <v>4251</v>
      </c>
      <c r="D294" s="3"/>
      <c r="E294" s="3" t="s">
        <v>1953</v>
      </c>
      <c r="F294" s="3" t="s">
        <v>4252</v>
      </c>
      <c r="G294" s="3" t="s">
        <v>1776</v>
      </c>
      <c r="H294" s="3"/>
      <c r="I294" s="3" t="s">
        <v>4253</v>
      </c>
      <c r="J294" s="3" t="s">
        <v>1779</v>
      </c>
      <c r="K294" s="3" t="s">
        <v>17</v>
      </c>
      <c r="L294" s="3"/>
      <c r="M294" s="3" t="s">
        <v>4254</v>
      </c>
      <c r="N294" s="3" t="s">
        <v>4255</v>
      </c>
      <c r="O294" s="3" t="s">
        <v>2112</v>
      </c>
      <c r="P294" s="3" t="s">
        <v>1959</v>
      </c>
      <c r="Q294" s="3" t="s">
        <v>1959</v>
      </c>
      <c r="R294" s="3"/>
      <c r="S294" s="3" t="s">
        <v>4256</v>
      </c>
      <c r="T294" s="3" t="s">
        <v>2015</v>
      </c>
      <c r="U294" s="3" t="s">
        <v>4257</v>
      </c>
      <c r="V294" s="3" t="s">
        <v>4258</v>
      </c>
      <c r="W294" s="3" t="s">
        <v>1544</v>
      </c>
      <c r="X294" s="3" t="s">
        <v>2018</v>
      </c>
      <c r="Y294" s="3" t="s">
        <v>1781</v>
      </c>
      <c r="Z294" s="3"/>
      <c r="AA294" s="3"/>
      <c r="AB294" s="3" t="s">
        <v>1780</v>
      </c>
      <c r="AC294" s="3"/>
      <c r="AD294" s="3"/>
      <c r="AE294" s="3" t="s">
        <v>2618</v>
      </c>
      <c r="AF294" s="3"/>
      <c r="AG294" s="3" t="s">
        <v>4259</v>
      </c>
      <c r="AH294" s="3" t="s">
        <v>1780</v>
      </c>
      <c r="AI294" s="3"/>
      <c r="AJ294" s="3" t="s">
        <v>1967</v>
      </c>
    </row>
    <row r="295" ht="12.75" customHeight="1">
      <c r="A295" s="3" t="s">
        <v>1783</v>
      </c>
      <c r="B295" s="3" t="s">
        <v>1784</v>
      </c>
      <c r="C295" s="3" t="s">
        <v>4260</v>
      </c>
      <c r="D295" s="3"/>
      <c r="E295" s="3" t="s">
        <v>1953</v>
      </c>
      <c r="F295" s="3"/>
      <c r="G295" s="3" t="s">
        <v>1782</v>
      </c>
      <c r="H295" s="3"/>
      <c r="I295" s="3" t="s">
        <v>4261</v>
      </c>
      <c r="J295" s="3" t="s">
        <v>1785</v>
      </c>
      <c r="K295" s="3" t="s">
        <v>17</v>
      </c>
      <c r="L295" s="3" t="s">
        <v>4262</v>
      </c>
      <c r="M295" s="3" t="s">
        <v>4263</v>
      </c>
      <c r="N295" s="3" t="s">
        <v>2503</v>
      </c>
      <c r="O295" s="3" t="s">
        <v>2146</v>
      </c>
      <c r="P295" s="3" t="s">
        <v>1959</v>
      </c>
      <c r="Q295" s="3" t="s">
        <v>1959</v>
      </c>
      <c r="R295" s="3"/>
      <c r="S295" s="3" t="s">
        <v>4264</v>
      </c>
      <c r="T295" s="3" t="s">
        <v>2505</v>
      </c>
      <c r="U295" s="3" t="s">
        <v>4265</v>
      </c>
      <c r="V295" s="3" t="s">
        <v>2507</v>
      </c>
      <c r="W295" s="3" t="s">
        <v>1544</v>
      </c>
      <c r="X295" s="3" t="s">
        <v>2518</v>
      </c>
      <c r="Y295" s="3" t="s">
        <v>1787</v>
      </c>
      <c r="Z295" s="3"/>
      <c r="AA295" s="3"/>
      <c r="AB295" s="3" t="s">
        <v>1786</v>
      </c>
      <c r="AC295" s="3"/>
      <c r="AD295" s="3"/>
      <c r="AE295" s="3" t="s">
        <v>4266</v>
      </c>
      <c r="AF295" s="3"/>
      <c r="AG295" s="3" t="s">
        <v>4267</v>
      </c>
      <c r="AH295" s="3" t="s">
        <v>1786</v>
      </c>
      <c r="AI295" s="3"/>
      <c r="AJ295" s="3" t="s">
        <v>1967</v>
      </c>
    </row>
    <row r="296" ht="12.75" customHeight="1">
      <c r="A296" s="3" t="s">
        <v>1789</v>
      </c>
      <c r="B296" s="3" t="s">
        <v>1790</v>
      </c>
      <c r="C296" s="3" t="s">
        <v>4268</v>
      </c>
      <c r="D296" s="3"/>
      <c r="E296" s="3" t="s">
        <v>1953</v>
      </c>
      <c r="F296" s="3"/>
      <c r="G296" s="3" t="s">
        <v>1788</v>
      </c>
      <c r="H296" s="3" t="s">
        <v>4269</v>
      </c>
      <c r="I296" s="3" t="s">
        <v>4270</v>
      </c>
      <c r="J296" s="3" t="s">
        <v>1791</v>
      </c>
      <c r="K296" s="3" t="s">
        <v>17</v>
      </c>
      <c r="L296" s="3"/>
      <c r="M296" s="3" t="s">
        <v>4263</v>
      </c>
      <c r="N296" s="3"/>
      <c r="O296" s="3" t="s">
        <v>2112</v>
      </c>
      <c r="P296" s="3" t="s">
        <v>1959</v>
      </c>
      <c r="Q296" s="3" t="s">
        <v>1959</v>
      </c>
      <c r="R296" s="3"/>
      <c r="S296" s="3"/>
      <c r="T296" s="3" t="s">
        <v>2359</v>
      </c>
      <c r="U296" s="3" t="s">
        <v>4265</v>
      </c>
      <c r="V296" s="3" t="s">
        <v>2361</v>
      </c>
      <c r="W296" s="3" t="s">
        <v>1544</v>
      </c>
      <c r="X296" s="3" t="s">
        <v>3424</v>
      </c>
      <c r="Y296" s="3" t="s">
        <v>1793</v>
      </c>
      <c r="Z296" s="3"/>
      <c r="AA296" s="3"/>
      <c r="AB296" s="3" t="s">
        <v>1792</v>
      </c>
      <c r="AC296" s="3"/>
      <c r="AD296" s="3" t="s">
        <v>4271</v>
      </c>
      <c r="AE296" s="3" t="s">
        <v>4272</v>
      </c>
      <c r="AF296" s="3"/>
      <c r="AG296" s="3" t="s">
        <v>4273</v>
      </c>
      <c r="AH296" s="3" t="s">
        <v>1792</v>
      </c>
      <c r="AI296" s="3"/>
      <c r="AJ296" s="3" t="s">
        <v>1967</v>
      </c>
    </row>
    <row r="297" ht="12.75" customHeight="1">
      <c r="A297" s="3" t="s">
        <v>1795</v>
      </c>
      <c r="B297" s="3" t="s">
        <v>1796</v>
      </c>
      <c r="C297" s="3" t="s">
        <v>4274</v>
      </c>
      <c r="D297" s="3"/>
      <c r="E297" s="3" t="s">
        <v>1953</v>
      </c>
      <c r="F297" s="3" t="s">
        <v>4275</v>
      </c>
      <c r="G297" s="3" t="s">
        <v>1794</v>
      </c>
      <c r="H297" s="3"/>
      <c r="I297" s="3" t="s">
        <v>4276</v>
      </c>
      <c r="J297" s="3" t="s">
        <v>1797</v>
      </c>
      <c r="K297" s="3" t="s">
        <v>17</v>
      </c>
      <c r="L297" s="3"/>
      <c r="M297" s="3" t="s">
        <v>4263</v>
      </c>
      <c r="N297" s="3" t="s">
        <v>2479</v>
      </c>
      <c r="O297" s="3" t="s">
        <v>2112</v>
      </c>
      <c r="P297" s="3" t="s">
        <v>1959</v>
      </c>
      <c r="Q297" s="3" t="s">
        <v>1959</v>
      </c>
      <c r="R297" s="3"/>
      <c r="S297" s="3" t="s">
        <v>4277</v>
      </c>
      <c r="T297" s="3" t="s">
        <v>2482</v>
      </c>
      <c r="U297" s="3" t="s">
        <v>4265</v>
      </c>
      <c r="V297" s="3" t="s">
        <v>2483</v>
      </c>
      <c r="W297" s="3" t="s">
        <v>1544</v>
      </c>
      <c r="X297" s="3" t="s">
        <v>2029</v>
      </c>
      <c r="Y297" s="3" t="s">
        <v>1799</v>
      </c>
      <c r="Z297" s="3" t="s">
        <v>4278</v>
      </c>
      <c r="AA297" s="3" t="s">
        <v>4278</v>
      </c>
      <c r="AB297" s="3" t="s">
        <v>1798</v>
      </c>
      <c r="AC297" s="3" t="s">
        <v>4278</v>
      </c>
      <c r="AD297" s="3"/>
      <c r="AE297" s="3" t="s">
        <v>2188</v>
      </c>
      <c r="AF297" s="3" t="s">
        <v>4278</v>
      </c>
      <c r="AG297" s="3" t="s">
        <v>4279</v>
      </c>
      <c r="AH297" s="3" t="s">
        <v>1798</v>
      </c>
      <c r="AI297" s="3"/>
      <c r="AJ297" s="3" t="s">
        <v>1967</v>
      </c>
    </row>
    <row r="298" ht="12.75" customHeight="1">
      <c r="A298" s="3" t="s">
        <v>1801</v>
      </c>
      <c r="B298" s="3" t="s">
        <v>1802</v>
      </c>
      <c r="C298" s="3" t="s">
        <v>4280</v>
      </c>
      <c r="D298" s="3"/>
      <c r="E298" s="3" t="s">
        <v>1953</v>
      </c>
      <c r="F298" s="3" t="s">
        <v>4281</v>
      </c>
      <c r="G298" s="3" t="s">
        <v>1800</v>
      </c>
      <c r="H298" s="3"/>
      <c r="I298" s="3" t="s">
        <v>4282</v>
      </c>
      <c r="J298" s="3" t="s">
        <v>1803</v>
      </c>
      <c r="K298" s="3" t="s">
        <v>17</v>
      </c>
      <c r="L298" s="3" t="s">
        <v>4283</v>
      </c>
      <c r="M298" s="3" t="s">
        <v>4263</v>
      </c>
      <c r="N298" s="3" t="s">
        <v>2038</v>
      </c>
      <c r="O298" s="3" t="s">
        <v>2146</v>
      </c>
      <c r="P298" s="3" t="s">
        <v>1959</v>
      </c>
      <c r="Q298" s="3" t="s">
        <v>1959</v>
      </c>
      <c r="R298" s="3"/>
      <c r="S298" s="3" t="s">
        <v>4284</v>
      </c>
      <c r="T298" s="3" t="s">
        <v>2039</v>
      </c>
      <c r="U298" s="3" t="s">
        <v>4265</v>
      </c>
      <c r="V298" s="3" t="s">
        <v>2041</v>
      </c>
      <c r="W298" s="3" t="s">
        <v>1544</v>
      </c>
      <c r="X298" s="3" t="s">
        <v>2004</v>
      </c>
      <c r="Y298" s="3" t="s">
        <v>1805</v>
      </c>
      <c r="Z298" s="3"/>
      <c r="AA298" s="3"/>
      <c r="AB298" s="3" t="s">
        <v>1804</v>
      </c>
      <c r="AC298" s="3"/>
      <c r="AD298" s="3" t="s">
        <v>4285</v>
      </c>
      <c r="AE298" s="3" t="s">
        <v>4286</v>
      </c>
      <c r="AF298" s="3"/>
      <c r="AG298" s="3" t="s">
        <v>4287</v>
      </c>
      <c r="AH298" s="3" t="s">
        <v>1804</v>
      </c>
      <c r="AI298" s="3"/>
      <c r="AJ298" s="3" t="s">
        <v>1967</v>
      </c>
    </row>
    <row r="299" ht="12.75" customHeight="1">
      <c r="A299" s="3" t="s">
        <v>1807</v>
      </c>
      <c r="B299" s="3" t="s">
        <v>1808</v>
      </c>
      <c r="C299" s="3" t="s">
        <v>4288</v>
      </c>
      <c r="D299" s="3"/>
      <c r="E299" s="3" t="s">
        <v>1953</v>
      </c>
      <c r="F299" s="3"/>
      <c r="G299" s="3" t="s">
        <v>1806</v>
      </c>
      <c r="H299" s="3"/>
      <c r="I299" s="3" t="s">
        <v>4289</v>
      </c>
      <c r="J299" s="3" t="s">
        <v>1809</v>
      </c>
      <c r="K299" s="3" t="s">
        <v>17</v>
      </c>
      <c r="L299" s="3" t="s">
        <v>4290</v>
      </c>
      <c r="M299" s="3" t="s">
        <v>4140</v>
      </c>
      <c r="N299" s="3" t="s">
        <v>4291</v>
      </c>
      <c r="O299" s="3" t="s">
        <v>2146</v>
      </c>
      <c r="P299" s="3" t="s">
        <v>4292</v>
      </c>
      <c r="Q299" s="3" t="s">
        <v>4293</v>
      </c>
      <c r="R299" s="3"/>
      <c r="S299" s="3" t="s">
        <v>4294</v>
      </c>
      <c r="T299" s="3" t="s">
        <v>4295</v>
      </c>
      <c r="U299" s="3" t="s">
        <v>1544</v>
      </c>
      <c r="V299" s="3" t="s">
        <v>4296</v>
      </c>
      <c r="W299" s="3" t="s">
        <v>1544</v>
      </c>
      <c r="X299" s="3" t="s">
        <v>3424</v>
      </c>
      <c r="Y299" s="3" t="s">
        <v>1811</v>
      </c>
      <c r="Z299" s="3"/>
      <c r="AA299" s="3"/>
      <c r="AB299" s="3" t="s">
        <v>1810</v>
      </c>
      <c r="AC299" s="3"/>
      <c r="AD299" s="3" t="s">
        <v>4297</v>
      </c>
      <c r="AE299" s="3" t="s">
        <v>4298</v>
      </c>
      <c r="AF299" s="3"/>
      <c r="AG299" s="3" t="s">
        <v>4299</v>
      </c>
      <c r="AH299" s="3" t="s">
        <v>1810</v>
      </c>
      <c r="AI299" s="3"/>
      <c r="AJ299" s="3" t="s">
        <v>1967</v>
      </c>
    </row>
    <row r="300" ht="12.75" customHeight="1">
      <c r="A300" s="3" t="s">
        <v>1813</v>
      </c>
      <c r="B300" s="3" t="s">
        <v>1814</v>
      </c>
      <c r="C300" s="3" t="s">
        <v>4300</v>
      </c>
      <c r="D300" s="3"/>
      <c r="E300" s="3" t="s">
        <v>1953</v>
      </c>
      <c r="F300" s="3" t="s">
        <v>4301</v>
      </c>
      <c r="G300" s="3" t="s">
        <v>1812</v>
      </c>
      <c r="H300" s="3"/>
      <c r="I300" s="3" t="s">
        <v>4302</v>
      </c>
      <c r="J300" s="3" t="s">
        <v>1815</v>
      </c>
      <c r="K300" s="3" t="s">
        <v>17</v>
      </c>
      <c r="L300" s="3" t="s">
        <v>4303</v>
      </c>
      <c r="M300" s="3" t="s">
        <v>4140</v>
      </c>
      <c r="N300" s="3"/>
      <c r="O300" s="3" t="s">
        <v>2101</v>
      </c>
      <c r="P300" s="3" t="s">
        <v>1959</v>
      </c>
      <c r="Q300" s="3" t="s">
        <v>1959</v>
      </c>
      <c r="R300" s="3"/>
      <c r="S300" s="3"/>
      <c r="T300" s="3" t="s">
        <v>2063</v>
      </c>
      <c r="U300" s="3" t="s">
        <v>1544</v>
      </c>
      <c r="V300" s="3" t="s">
        <v>2370</v>
      </c>
      <c r="W300" s="3" t="s">
        <v>1544</v>
      </c>
      <c r="X300" s="3" t="s">
        <v>2317</v>
      </c>
      <c r="Y300" s="3" t="s">
        <v>1817</v>
      </c>
      <c r="Z300" s="3"/>
      <c r="AA300" s="3"/>
      <c r="AB300" s="3" t="s">
        <v>1816</v>
      </c>
      <c r="AC300" s="3"/>
      <c r="AD300" s="3" t="s">
        <v>4304</v>
      </c>
      <c r="AE300" s="3" t="s">
        <v>4305</v>
      </c>
      <c r="AF300" s="3"/>
      <c r="AG300" s="3" t="s">
        <v>4306</v>
      </c>
      <c r="AH300" s="3" t="s">
        <v>1816</v>
      </c>
      <c r="AI300" s="3"/>
      <c r="AJ300" s="3" t="s">
        <v>1967</v>
      </c>
    </row>
    <row r="301" ht="12.75" customHeight="1">
      <c r="A301" s="3" t="s">
        <v>1819</v>
      </c>
      <c r="B301" s="3" t="s">
        <v>1820</v>
      </c>
      <c r="C301" s="3" t="s">
        <v>4307</v>
      </c>
      <c r="D301" s="3"/>
      <c r="E301" s="3" t="s">
        <v>1953</v>
      </c>
      <c r="F301" s="3" t="s">
        <v>4308</v>
      </c>
      <c r="G301" s="3" t="s">
        <v>1818</v>
      </c>
      <c r="H301" s="3"/>
      <c r="I301" s="3" t="s">
        <v>4309</v>
      </c>
      <c r="J301" s="3" t="s">
        <v>1821</v>
      </c>
      <c r="K301" s="3" t="s">
        <v>17</v>
      </c>
      <c r="L301" s="3" t="s">
        <v>4310</v>
      </c>
      <c r="M301" s="3" t="s">
        <v>4140</v>
      </c>
      <c r="N301" s="3" t="s">
        <v>2846</v>
      </c>
      <c r="O301" s="3" t="s">
        <v>2848</v>
      </c>
      <c r="P301" s="3" t="s">
        <v>1959</v>
      </c>
      <c r="Q301" s="3" t="s">
        <v>1959</v>
      </c>
      <c r="R301" s="3"/>
      <c r="S301" s="3"/>
      <c r="T301" s="3" t="s">
        <v>2318</v>
      </c>
      <c r="U301" s="3" t="s">
        <v>1544</v>
      </c>
      <c r="V301" s="3" t="s">
        <v>2847</v>
      </c>
      <c r="W301" s="3" t="s">
        <v>1544</v>
      </c>
      <c r="X301" s="3" t="s">
        <v>2631</v>
      </c>
      <c r="Y301" s="3" t="s">
        <v>1823</v>
      </c>
      <c r="Z301" s="3"/>
      <c r="AA301" s="3"/>
      <c r="AB301" s="3" t="s">
        <v>1822</v>
      </c>
      <c r="AC301" s="3"/>
      <c r="AD301" s="3" t="s">
        <v>4311</v>
      </c>
      <c r="AE301" s="3" t="s">
        <v>4312</v>
      </c>
      <c r="AF301" s="3"/>
      <c r="AG301" s="3" t="s">
        <v>4313</v>
      </c>
      <c r="AH301" s="3" t="s">
        <v>1822</v>
      </c>
      <c r="AI301" s="3"/>
      <c r="AJ301" s="3" t="s">
        <v>1967</v>
      </c>
    </row>
    <row r="302" ht="12.75" customHeight="1">
      <c r="A302" s="3" t="s">
        <v>1825</v>
      </c>
      <c r="B302" s="3" t="s">
        <v>1826</v>
      </c>
      <c r="C302" s="3" t="s">
        <v>4314</v>
      </c>
      <c r="D302" s="3"/>
      <c r="E302" s="3" t="s">
        <v>1953</v>
      </c>
      <c r="F302" s="3" t="s">
        <v>4315</v>
      </c>
      <c r="G302" s="3" t="s">
        <v>1824</v>
      </c>
      <c r="H302" s="3" t="s">
        <v>2403</v>
      </c>
      <c r="I302" s="3" t="s">
        <v>4316</v>
      </c>
      <c r="J302" s="3"/>
      <c r="K302" s="3" t="s">
        <v>17</v>
      </c>
      <c r="L302" s="3"/>
      <c r="M302" s="3" t="s">
        <v>4140</v>
      </c>
      <c r="N302" s="3" t="s">
        <v>4317</v>
      </c>
      <c r="O302" s="3"/>
      <c r="P302" s="3" t="s">
        <v>1959</v>
      </c>
      <c r="Q302" s="3" t="s">
        <v>1959</v>
      </c>
      <c r="R302" s="3"/>
      <c r="S302" s="3" t="s">
        <v>4318</v>
      </c>
      <c r="T302" s="3" t="s">
        <v>4319</v>
      </c>
      <c r="U302" s="3" t="s">
        <v>1544</v>
      </c>
      <c r="V302" s="3" t="s">
        <v>4320</v>
      </c>
      <c r="W302" s="3" t="s">
        <v>1544</v>
      </c>
      <c r="X302" s="3"/>
      <c r="Y302" s="3" t="s">
        <v>1828</v>
      </c>
      <c r="Z302" s="3"/>
      <c r="AA302" s="3"/>
      <c r="AB302" s="3" t="s">
        <v>1827</v>
      </c>
      <c r="AC302" s="3"/>
      <c r="AD302" s="3"/>
      <c r="AE302" s="3" t="s">
        <v>4321</v>
      </c>
      <c r="AF302" s="3"/>
      <c r="AG302" s="3" t="s">
        <v>4322</v>
      </c>
      <c r="AH302" s="3" t="s">
        <v>1827</v>
      </c>
      <c r="AI302" s="3"/>
      <c r="AJ302" s="3" t="s">
        <v>1967</v>
      </c>
    </row>
    <row r="303" ht="12.75" customHeight="1">
      <c r="A303" s="3" t="s">
        <v>1830</v>
      </c>
      <c r="B303" s="3" t="s">
        <v>1831</v>
      </c>
      <c r="C303" s="3" t="s">
        <v>4323</v>
      </c>
      <c r="D303" s="3"/>
      <c r="E303" s="3" t="s">
        <v>1953</v>
      </c>
      <c r="F303" s="3"/>
      <c r="G303" s="3" t="s">
        <v>1829</v>
      </c>
      <c r="H303" s="3"/>
      <c r="I303" s="3" t="s">
        <v>4324</v>
      </c>
      <c r="J303" s="3" t="s">
        <v>1832</v>
      </c>
      <c r="K303" s="3" t="s">
        <v>17</v>
      </c>
      <c r="L303" s="3" t="s">
        <v>4325</v>
      </c>
      <c r="M303" s="3" t="s">
        <v>4140</v>
      </c>
      <c r="N303" s="3" t="s">
        <v>4326</v>
      </c>
      <c r="O303" s="3"/>
      <c r="P303" s="3" t="s">
        <v>1959</v>
      </c>
      <c r="Q303" s="3" t="s">
        <v>1959</v>
      </c>
      <c r="R303" s="3"/>
      <c r="S303" s="3"/>
      <c r="T303" s="3" t="s">
        <v>4327</v>
      </c>
      <c r="U303" s="3" t="s">
        <v>1544</v>
      </c>
      <c r="V303" s="3" t="s">
        <v>4328</v>
      </c>
      <c r="W303" s="3" t="s">
        <v>1544</v>
      </c>
      <c r="X303" s="3" t="s">
        <v>2320</v>
      </c>
      <c r="Y303" s="3" t="s">
        <v>1834</v>
      </c>
      <c r="Z303" s="3"/>
      <c r="AA303" s="3"/>
      <c r="AB303" s="3" t="s">
        <v>1833</v>
      </c>
      <c r="AC303" s="3"/>
      <c r="AD303" s="3" t="s">
        <v>4329</v>
      </c>
      <c r="AE303" s="3" t="s">
        <v>4214</v>
      </c>
      <c r="AF303" s="3"/>
      <c r="AG303" s="3" t="s">
        <v>4330</v>
      </c>
      <c r="AH303" s="3" t="s">
        <v>1833</v>
      </c>
      <c r="AI303" s="3"/>
      <c r="AJ303" s="3" t="s">
        <v>1967</v>
      </c>
    </row>
    <row r="304" ht="12.75" customHeight="1">
      <c r="A304" s="3" t="s">
        <v>1836</v>
      </c>
      <c r="B304" s="3" t="s">
        <v>1837</v>
      </c>
      <c r="C304" s="3" t="s">
        <v>4331</v>
      </c>
      <c r="D304" s="3"/>
      <c r="E304" s="3" t="s">
        <v>1953</v>
      </c>
      <c r="F304" s="3"/>
      <c r="G304" s="3" t="s">
        <v>1835</v>
      </c>
      <c r="H304" s="3" t="s">
        <v>4332</v>
      </c>
      <c r="I304" s="3" t="s">
        <v>4333</v>
      </c>
      <c r="J304" s="3" t="s">
        <v>1838</v>
      </c>
      <c r="K304" s="3" t="s">
        <v>17</v>
      </c>
      <c r="L304" s="3" t="s">
        <v>4334</v>
      </c>
      <c r="M304" s="3" t="s">
        <v>4140</v>
      </c>
      <c r="N304" s="3"/>
      <c r="O304" s="3"/>
      <c r="P304" s="3" t="s">
        <v>1959</v>
      </c>
      <c r="Q304" s="3" t="s">
        <v>1959</v>
      </c>
      <c r="R304" s="3"/>
      <c r="S304" s="3" t="s">
        <v>4335</v>
      </c>
      <c r="T304" s="3" t="s">
        <v>2063</v>
      </c>
      <c r="U304" s="3" t="s">
        <v>1544</v>
      </c>
      <c r="V304" s="3" t="s">
        <v>4336</v>
      </c>
      <c r="W304" s="3" t="s">
        <v>1544</v>
      </c>
      <c r="X304" s="3" t="s">
        <v>1988</v>
      </c>
      <c r="Y304" s="3" t="s">
        <v>1840</v>
      </c>
      <c r="Z304" s="3"/>
      <c r="AA304" s="3"/>
      <c r="AB304" s="3" t="s">
        <v>1839</v>
      </c>
      <c r="AC304" s="3"/>
      <c r="AD304" s="3"/>
      <c r="AE304" s="3" t="s">
        <v>2332</v>
      </c>
      <c r="AF304" s="3"/>
      <c r="AG304" s="3" t="s">
        <v>4337</v>
      </c>
      <c r="AH304" s="3" t="s">
        <v>1839</v>
      </c>
      <c r="AI304" s="3"/>
      <c r="AJ304" s="3" t="s">
        <v>1967</v>
      </c>
    </row>
    <row r="305" ht="12.75" customHeight="1">
      <c r="A305" s="3" t="s">
        <v>1842</v>
      </c>
      <c r="B305" s="3" t="s">
        <v>1843</v>
      </c>
      <c r="C305" s="3" t="s">
        <v>4338</v>
      </c>
      <c r="D305" s="3"/>
      <c r="E305" s="3" t="s">
        <v>1953</v>
      </c>
      <c r="F305" s="3" t="s">
        <v>4339</v>
      </c>
      <c r="G305" s="3" t="s">
        <v>1841</v>
      </c>
      <c r="H305" s="3"/>
      <c r="I305" s="3" t="s">
        <v>4340</v>
      </c>
      <c r="J305" s="3" t="s">
        <v>1844</v>
      </c>
      <c r="K305" s="3" t="s">
        <v>17</v>
      </c>
      <c r="L305" s="3" t="s">
        <v>4341</v>
      </c>
      <c r="M305" s="3" t="s">
        <v>4140</v>
      </c>
      <c r="N305" s="3" t="s">
        <v>2846</v>
      </c>
      <c r="O305" s="3" t="s">
        <v>2329</v>
      </c>
      <c r="P305" s="3" t="s">
        <v>1959</v>
      </c>
      <c r="Q305" s="3" t="s">
        <v>1959</v>
      </c>
      <c r="R305" s="3"/>
      <c r="S305" s="3"/>
      <c r="T305" s="3" t="s">
        <v>2318</v>
      </c>
      <c r="U305" s="3" t="s">
        <v>1544</v>
      </c>
      <c r="V305" s="3" t="s">
        <v>2847</v>
      </c>
      <c r="W305" s="3" t="s">
        <v>1544</v>
      </c>
      <c r="X305" s="3" t="s">
        <v>2631</v>
      </c>
      <c r="Y305" s="3" t="s">
        <v>1846</v>
      </c>
      <c r="Z305" s="3"/>
      <c r="AA305" s="3"/>
      <c r="AB305" s="3" t="s">
        <v>1845</v>
      </c>
      <c r="AC305" s="3"/>
      <c r="AD305" s="3" t="s">
        <v>4342</v>
      </c>
      <c r="AE305" s="3" t="s">
        <v>4343</v>
      </c>
      <c r="AF305" s="3"/>
      <c r="AG305" s="3" t="s">
        <v>4344</v>
      </c>
      <c r="AH305" s="3" t="s">
        <v>1845</v>
      </c>
      <c r="AI305" s="3"/>
      <c r="AJ305" s="3" t="s">
        <v>1967</v>
      </c>
    </row>
    <row r="306" ht="12.75" customHeight="1">
      <c r="A306" s="3" t="s">
        <v>1847</v>
      </c>
      <c r="B306" s="3" t="s">
        <v>1848</v>
      </c>
      <c r="C306" s="3" t="s">
        <v>4345</v>
      </c>
      <c r="D306" s="3"/>
      <c r="E306" s="3" t="s">
        <v>1953</v>
      </c>
      <c r="F306" s="3"/>
      <c r="G306" s="3"/>
      <c r="H306" s="3"/>
      <c r="I306" s="3" t="s">
        <v>4346</v>
      </c>
      <c r="J306" s="3" t="s">
        <v>1849</v>
      </c>
      <c r="K306" s="3" t="s">
        <v>17</v>
      </c>
      <c r="L306" s="3" t="s">
        <v>4347</v>
      </c>
      <c r="M306" s="3" t="s">
        <v>4140</v>
      </c>
      <c r="N306" s="3" t="s">
        <v>2846</v>
      </c>
      <c r="O306" s="3" t="s">
        <v>2004</v>
      </c>
      <c r="P306" s="3" t="s">
        <v>1959</v>
      </c>
      <c r="Q306" s="3" t="s">
        <v>1959</v>
      </c>
      <c r="R306" s="3"/>
      <c r="S306" s="3"/>
      <c r="T306" s="3" t="s">
        <v>2318</v>
      </c>
      <c r="U306" s="3" t="s">
        <v>1544</v>
      </c>
      <c r="V306" s="3" t="s">
        <v>2847</v>
      </c>
      <c r="W306" s="3" t="s">
        <v>1544</v>
      </c>
      <c r="X306" s="3" t="s">
        <v>2631</v>
      </c>
      <c r="Y306" s="3" t="s">
        <v>1851</v>
      </c>
      <c r="Z306" s="3"/>
      <c r="AA306" s="3"/>
      <c r="AB306" s="3" t="s">
        <v>1850</v>
      </c>
      <c r="AC306" s="3"/>
      <c r="AD306" s="3" t="s">
        <v>4348</v>
      </c>
      <c r="AE306" s="3" t="s">
        <v>4349</v>
      </c>
      <c r="AF306" s="3"/>
      <c r="AG306" s="3" t="s">
        <v>4350</v>
      </c>
      <c r="AH306" s="3" t="s">
        <v>1850</v>
      </c>
      <c r="AI306" s="3"/>
      <c r="AJ306" s="3" t="s">
        <v>1967</v>
      </c>
    </row>
    <row r="307" ht="12.75" customHeight="1">
      <c r="A307" s="3" t="s">
        <v>1852</v>
      </c>
      <c r="B307" s="3" t="s">
        <v>1853</v>
      </c>
      <c r="C307" s="3" t="s">
        <v>4351</v>
      </c>
      <c r="D307" s="3"/>
      <c r="E307" s="3" t="s">
        <v>1953</v>
      </c>
      <c r="F307" s="3"/>
      <c r="G307" s="3"/>
      <c r="H307" s="3"/>
      <c r="I307" s="3" t="s">
        <v>4346</v>
      </c>
      <c r="J307" s="3" t="s">
        <v>1854</v>
      </c>
      <c r="K307" s="3" t="s">
        <v>17</v>
      </c>
      <c r="L307" s="3" t="s">
        <v>4334</v>
      </c>
      <c r="M307" s="3" t="s">
        <v>4140</v>
      </c>
      <c r="N307" s="3" t="s">
        <v>2846</v>
      </c>
      <c r="O307" s="3" t="s">
        <v>2004</v>
      </c>
      <c r="P307" s="3" t="s">
        <v>1959</v>
      </c>
      <c r="Q307" s="3" t="s">
        <v>1959</v>
      </c>
      <c r="R307" s="3"/>
      <c r="S307" s="3"/>
      <c r="T307" s="3" t="s">
        <v>2318</v>
      </c>
      <c r="U307" s="3" t="s">
        <v>1544</v>
      </c>
      <c r="V307" s="3" t="s">
        <v>2847</v>
      </c>
      <c r="W307" s="3" t="s">
        <v>1544</v>
      </c>
      <c r="X307" s="3" t="s">
        <v>2631</v>
      </c>
      <c r="Y307" s="3" t="s">
        <v>1856</v>
      </c>
      <c r="Z307" s="3"/>
      <c r="AA307" s="3"/>
      <c r="AB307" s="3" t="s">
        <v>1855</v>
      </c>
      <c r="AC307" s="3"/>
      <c r="AD307" s="3" t="s">
        <v>4352</v>
      </c>
      <c r="AE307" s="3" t="s">
        <v>4353</v>
      </c>
      <c r="AF307" s="3"/>
      <c r="AG307" s="3" t="s">
        <v>4354</v>
      </c>
      <c r="AH307" s="3" t="s">
        <v>1855</v>
      </c>
      <c r="AI307" s="3"/>
      <c r="AJ307" s="3" t="s">
        <v>1967</v>
      </c>
    </row>
    <row r="308" ht="12.75" customHeight="1">
      <c r="A308" s="3" t="s">
        <v>1857</v>
      </c>
      <c r="B308" s="3" t="s">
        <v>1858</v>
      </c>
      <c r="C308" s="3" t="s">
        <v>4355</v>
      </c>
      <c r="D308" s="3"/>
      <c r="E308" s="3" t="s">
        <v>1953</v>
      </c>
      <c r="F308" s="3"/>
      <c r="G308" s="3"/>
      <c r="H308" s="3"/>
      <c r="I308" s="3" t="s">
        <v>4346</v>
      </c>
      <c r="J308" s="3" t="s">
        <v>1859</v>
      </c>
      <c r="K308" s="3" t="s">
        <v>17</v>
      </c>
      <c r="L308" s="3" t="s">
        <v>4356</v>
      </c>
      <c r="M308" s="3" t="s">
        <v>4140</v>
      </c>
      <c r="N308" s="3" t="s">
        <v>2846</v>
      </c>
      <c r="O308" s="3" t="s">
        <v>2443</v>
      </c>
      <c r="P308" s="3" t="s">
        <v>1959</v>
      </c>
      <c r="Q308" s="3" t="s">
        <v>1959</v>
      </c>
      <c r="R308" s="3"/>
      <c r="S308" s="3"/>
      <c r="T308" s="3" t="s">
        <v>2318</v>
      </c>
      <c r="U308" s="3" t="s">
        <v>1544</v>
      </c>
      <c r="V308" s="3" t="s">
        <v>2847</v>
      </c>
      <c r="W308" s="3" t="s">
        <v>1544</v>
      </c>
      <c r="X308" s="3" t="s">
        <v>2631</v>
      </c>
      <c r="Y308" s="3" t="s">
        <v>1861</v>
      </c>
      <c r="Z308" s="3"/>
      <c r="AA308" s="3"/>
      <c r="AB308" s="3" t="s">
        <v>1860</v>
      </c>
      <c r="AC308" s="3"/>
      <c r="AD308" s="3" t="s">
        <v>4357</v>
      </c>
      <c r="AE308" s="3" t="s">
        <v>4358</v>
      </c>
      <c r="AF308" s="3"/>
      <c r="AG308" s="3" t="s">
        <v>4359</v>
      </c>
      <c r="AH308" s="3" t="s">
        <v>1860</v>
      </c>
      <c r="AI308" s="3"/>
      <c r="AJ308" s="3" t="s">
        <v>1967</v>
      </c>
    </row>
    <row r="309" ht="12.75" customHeight="1">
      <c r="A309" s="3" t="s">
        <v>1862</v>
      </c>
      <c r="B309" s="3" t="s">
        <v>1863</v>
      </c>
      <c r="C309" s="3" t="s">
        <v>4360</v>
      </c>
      <c r="D309" s="3"/>
      <c r="E309" s="3" t="s">
        <v>1953</v>
      </c>
      <c r="F309" s="3"/>
      <c r="G309" s="3"/>
      <c r="H309" s="3"/>
      <c r="I309" s="3" t="s">
        <v>4346</v>
      </c>
      <c r="J309" s="3" t="s">
        <v>1864</v>
      </c>
      <c r="K309" s="3" t="s">
        <v>17</v>
      </c>
      <c r="L309" s="3" t="s">
        <v>4361</v>
      </c>
      <c r="M309" s="3" t="s">
        <v>4140</v>
      </c>
      <c r="N309" s="3" t="s">
        <v>2846</v>
      </c>
      <c r="O309" s="3" t="s">
        <v>2443</v>
      </c>
      <c r="P309" s="3" t="s">
        <v>1959</v>
      </c>
      <c r="Q309" s="3" t="s">
        <v>1959</v>
      </c>
      <c r="R309" s="3"/>
      <c r="S309" s="3"/>
      <c r="T309" s="3" t="s">
        <v>2318</v>
      </c>
      <c r="U309" s="3" t="s">
        <v>1544</v>
      </c>
      <c r="V309" s="3" t="s">
        <v>2847</v>
      </c>
      <c r="W309" s="3" t="s">
        <v>1544</v>
      </c>
      <c r="X309" s="3" t="s">
        <v>2631</v>
      </c>
      <c r="Y309" s="3" t="s">
        <v>1866</v>
      </c>
      <c r="Z309" s="3"/>
      <c r="AA309" s="3"/>
      <c r="AB309" s="3" t="s">
        <v>1865</v>
      </c>
      <c r="AC309" s="3"/>
      <c r="AD309" s="3" t="s">
        <v>4362</v>
      </c>
      <c r="AE309" s="3" t="s">
        <v>4363</v>
      </c>
      <c r="AF309" s="3"/>
      <c r="AG309" s="3" t="s">
        <v>4364</v>
      </c>
      <c r="AH309" s="3" t="s">
        <v>1865</v>
      </c>
      <c r="AI309" s="3"/>
      <c r="AJ309" s="3" t="s">
        <v>1967</v>
      </c>
    </row>
    <row r="310" ht="12.75" customHeight="1">
      <c r="A310" s="3" t="s">
        <v>1868</v>
      </c>
      <c r="B310" s="3" t="s">
        <v>1869</v>
      </c>
      <c r="C310" s="3" t="s">
        <v>4365</v>
      </c>
      <c r="D310" s="3"/>
      <c r="E310" s="3" t="s">
        <v>1953</v>
      </c>
      <c r="F310" s="3" t="s">
        <v>4366</v>
      </c>
      <c r="G310" s="3" t="s">
        <v>1867</v>
      </c>
      <c r="H310" s="3"/>
      <c r="I310" s="3" t="s">
        <v>4367</v>
      </c>
      <c r="J310" s="3"/>
      <c r="K310" s="3" t="s">
        <v>17</v>
      </c>
      <c r="L310" s="3"/>
      <c r="M310" s="3" t="s">
        <v>4140</v>
      </c>
      <c r="N310" s="3" t="s">
        <v>4368</v>
      </c>
      <c r="O310" s="3" t="s">
        <v>2146</v>
      </c>
      <c r="P310" s="3" t="s">
        <v>4369</v>
      </c>
      <c r="Q310" s="3" t="s">
        <v>1959</v>
      </c>
      <c r="R310" s="3"/>
      <c r="S310" s="3"/>
      <c r="T310" s="3" t="s">
        <v>3671</v>
      </c>
      <c r="U310" s="3" t="s">
        <v>1544</v>
      </c>
      <c r="V310" s="3" t="s">
        <v>4370</v>
      </c>
      <c r="W310" s="3" t="s">
        <v>1544</v>
      </c>
      <c r="X310" s="3" t="s">
        <v>2320</v>
      </c>
      <c r="Y310" s="3" t="s">
        <v>1870</v>
      </c>
      <c r="Z310" s="3"/>
      <c r="AA310" s="3"/>
      <c r="AB310" s="3"/>
      <c r="AC310" s="3"/>
      <c r="AD310" s="3"/>
      <c r="AE310" s="3" t="s">
        <v>4371</v>
      </c>
      <c r="AF310" s="3"/>
      <c r="AG310" s="3" t="s">
        <v>4372</v>
      </c>
      <c r="AH310" s="3"/>
      <c r="AI310" s="3"/>
      <c r="AJ310" s="3" t="s">
        <v>1967</v>
      </c>
    </row>
    <row r="311" ht="12.75" customHeight="1">
      <c r="A311" s="3" t="s">
        <v>1872</v>
      </c>
      <c r="B311" s="3" t="s">
        <v>1873</v>
      </c>
      <c r="C311" s="3" t="s">
        <v>4373</v>
      </c>
      <c r="D311" s="3"/>
      <c r="E311" s="3" t="s">
        <v>1953</v>
      </c>
      <c r="F311" s="3" t="s">
        <v>4374</v>
      </c>
      <c r="G311" s="3" t="s">
        <v>1871</v>
      </c>
      <c r="H311" s="3"/>
      <c r="I311" s="3" t="s">
        <v>4309</v>
      </c>
      <c r="J311" s="3" t="s">
        <v>1874</v>
      </c>
      <c r="K311" s="3" t="s">
        <v>17</v>
      </c>
      <c r="L311" s="3" t="s">
        <v>4375</v>
      </c>
      <c r="M311" s="3" t="s">
        <v>4140</v>
      </c>
      <c r="N311" s="3" t="s">
        <v>2846</v>
      </c>
      <c r="O311" s="3" t="s">
        <v>2018</v>
      </c>
      <c r="P311" s="3" t="s">
        <v>1959</v>
      </c>
      <c r="Q311" s="3" t="s">
        <v>1959</v>
      </c>
      <c r="R311" s="3"/>
      <c r="S311" s="3"/>
      <c r="T311" s="3" t="s">
        <v>2318</v>
      </c>
      <c r="U311" s="3" t="s">
        <v>1544</v>
      </c>
      <c r="V311" s="3" t="s">
        <v>2847</v>
      </c>
      <c r="W311" s="3" t="s">
        <v>1544</v>
      </c>
      <c r="X311" s="3" t="s">
        <v>2631</v>
      </c>
      <c r="Y311" s="3" t="s">
        <v>1876</v>
      </c>
      <c r="Z311" s="3"/>
      <c r="AA311" s="3"/>
      <c r="AB311" s="3" t="s">
        <v>1875</v>
      </c>
      <c r="AC311" s="3"/>
      <c r="AD311" s="3" t="s">
        <v>4376</v>
      </c>
      <c r="AE311" s="3" t="s">
        <v>4377</v>
      </c>
      <c r="AF311" s="3"/>
      <c r="AG311" s="3" t="s">
        <v>4378</v>
      </c>
      <c r="AH311" s="3" t="s">
        <v>1875</v>
      </c>
      <c r="AI311" s="3"/>
      <c r="AJ311" s="3" t="s">
        <v>1967</v>
      </c>
    </row>
    <row r="312" ht="12.75" customHeight="1">
      <c r="A312" s="3" t="s">
        <v>1878</v>
      </c>
      <c r="B312" s="3" t="s">
        <v>1879</v>
      </c>
      <c r="C312" s="3" t="s">
        <v>4379</v>
      </c>
      <c r="D312" s="3"/>
      <c r="E312" s="3" t="s">
        <v>1953</v>
      </c>
      <c r="F312" s="3"/>
      <c r="G312" s="3" t="s">
        <v>1877</v>
      </c>
      <c r="H312" s="3" t="s">
        <v>4380</v>
      </c>
      <c r="I312" s="3" t="s">
        <v>4333</v>
      </c>
      <c r="J312" s="3" t="s">
        <v>1880</v>
      </c>
      <c r="K312" s="3" t="s">
        <v>17</v>
      </c>
      <c r="L312" s="3" t="s">
        <v>4381</v>
      </c>
      <c r="M312" s="3" t="s">
        <v>4140</v>
      </c>
      <c r="N312" s="3"/>
      <c r="O312" s="3"/>
      <c r="P312" s="3" t="s">
        <v>1959</v>
      </c>
      <c r="Q312" s="3" t="s">
        <v>1959</v>
      </c>
      <c r="R312" s="3"/>
      <c r="S312" s="3" t="s">
        <v>2436</v>
      </c>
      <c r="T312" s="3" t="s">
        <v>2063</v>
      </c>
      <c r="U312" s="3" t="s">
        <v>1544</v>
      </c>
      <c r="V312" s="3" t="s">
        <v>4382</v>
      </c>
      <c r="W312" s="3" t="s">
        <v>1544</v>
      </c>
      <c r="X312" s="3" t="s">
        <v>2138</v>
      </c>
      <c r="Y312" s="3" t="s">
        <v>1882</v>
      </c>
      <c r="Z312" s="3"/>
      <c r="AA312" s="3"/>
      <c r="AB312" s="3" t="s">
        <v>1881</v>
      </c>
      <c r="AC312" s="3"/>
      <c r="AD312" s="3"/>
      <c r="AE312" s="3" t="s">
        <v>2332</v>
      </c>
      <c r="AF312" s="3"/>
      <c r="AG312" s="3" t="s">
        <v>4383</v>
      </c>
      <c r="AH312" s="3" t="s">
        <v>1881</v>
      </c>
      <c r="AI312" s="3"/>
      <c r="AJ312" s="3" t="s">
        <v>1967</v>
      </c>
    </row>
    <row r="313" ht="12.75" customHeight="1">
      <c r="A313" s="3" t="s">
        <v>1884</v>
      </c>
      <c r="B313" s="3" t="s">
        <v>1885</v>
      </c>
      <c r="C313" s="3" t="s">
        <v>4384</v>
      </c>
      <c r="D313" s="3"/>
      <c r="E313" s="3" t="s">
        <v>1953</v>
      </c>
      <c r="F313" s="3"/>
      <c r="G313" s="3" t="s">
        <v>1883</v>
      </c>
      <c r="H313" s="3"/>
      <c r="I313" s="3" t="s">
        <v>4346</v>
      </c>
      <c r="J313" s="3" t="s">
        <v>1886</v>
      </c>
      <c r="K313" s="3" t="s">
        <v>17</v>
      </c>
      <c r="L313" s="3" t="s">
        <v>4385</v>
      </c>
      <c r="M313" s="3" t="s">
        <v>4140</v>
      </c>
      <c r="N313" s="3" t="s">
        <v>2846</v>
      </c>
      <c r="O313" s="3" t="s">
        <v>2617</v>
      </c>
      <c r="P313" s="3" t="s">
        <v>1959</v>
      </c>
      <c r="Q313" s="3" t="s">
        <v>1959</v>
      </c>
      <c r="R313" s="3"/>
      <c r="S313" s="3"/>
      <c r="T313" s="3" t="s">
        <v>2318</v>
      </c>
      <c r="U313" s="3" t="s">
        <v>1544</v>
      </c>
      <c r="V313" s="3" t="s">
        <v>2847</v>
      </c>
      <c r="W313" s="3" t="s">
        <v>1544</v>
      </c>
      <c r="X313" s="3" t="s">
        <v>2631</v>
      </c>
      <c r="Y313" s="3" t="s">
        <v>1888</v>
      </c>
      <c r="Z313" s="3"/>
      <c r="AA313" s="3"/>
      <c r="AB313" s="3" t="s">
        <v>1887</v>
      </c>
      <c r="AC313" s="3"/>
      <c r="AD313" s="3" t="s">
        <v>4386</v>
      </c>
      <c r="AE313" s="3" t="s">
        <v>4387</v>
      </c>
      <c r="AF313" s="3"/>
      <c r="AG313" s="3" t="s">
        <v>4388</v>
      </c>
      <c r="AH313" s="3" t="s">
        <v>1887</v>
      </c>
      <c r="AI313" s="3"/>
      <c r="AJ313" s="3" t="s">
        <v>1967</v>
      </c>
    </row>
    <row r="314" ht="12.75" customHeight="1">
      <c r="A314" s="3" t="s">
        <v>1890</v>
      </c>
      <c r="B314" s="3" t="s">
        <v>1891</v>
      </c>
      <c r="C314" s="3" t="s">
        <v>4389</v>
      </c>
      <c r="D314" s="3"/>
      <c r="E314" s="3" t="s">
        <v>1953</v>
      </c>
      <c r="F314" s="3"/>
      <c r="G314" s="3" t="s">
        <v>1889</v>
      </c>
      <c r="H314" s="3"/>
      <c r="I314" s="3" t="s">
        <v>4333</v>
      </c>
      <c r="J314" s="3" t="s">
        <v>1892</v>
      </c>
      <c r="K314" s="3" t="s">
        <v>17</v>
      </c>
      <c r="L314" s="3" t="s">
        <v>4390</v>
      </c>
      <c r="M314" s="3" t="s">
        <v>4140</v>
      </c>
      <c r="N314" s="3"/>
      <c r="O314" s="3"/>
      <c r="P314" s="3" t="s">
        <v>1959</v>
      </c>
      <c r="Q314" s="3" t="s">
        <v>1959</v>
      </c>
      <c r="R314" s="3"/>
      <c r="S314" s="3" t="s">
        <v>2397</v>
      </c>
      <c r="T314" s="3" t="s">
        <v>2063</v>
      </c>
      <c r="U314" s="3" t="s">
        <v>1544</v>
      </c>
      <c r="V314" s="3" t="s">
        <v>4336</v>
      </c>
      <c r="W314" s="3" t="s">
        <v>1544</v>
      </c>
      <c r="X314" s="3" t="s">
        <v>1988</v>
      </c>
      <c r="Y314" s="3" t="s">
        <v>1894</v>
      </c>
      <c r="Z314" s="3"/>
      <c r="AA314" s="3"/>
      <c r="AB314" s="3" t="s">
        <v>1893</v>
      </c>
      <c r="AC314" s="3"/>
      <c r="AD314" s="3"/>
      <c r="AE314" s="3" t="s">
        <v>2332</v>
      </c>
      <c r="AF314" s="3"/>
      <c r="AG314" s="3" t="s">
        <v>4391</v>
      </c>
      <c r="AH314" s="3" t="s">
        <v>1893</v>
      </c>
      <c r="AI314" s="3"/>
      <c r="AJ314" s="3" t="s">
        <v>1967</v>
      </c>
    </row>
    <row r="315" ht="12.75" customHeight="1">
      <c r="A315" s="3" t="s">
        <v>1896</v>
      </c>
      <c r="B315" s="3" t="s">
        <v>1897</v>
      </c>
      <c r="C315" s="3" t="s">
        <v>4392</v>
      </c>
      <c r="D315" s="3"/>
      <c r="E315" s="3" t="s">
        <v>1953</v>
      </c>
      <c r="F315" s="3"/>
      <c r="G315" s="3" t="s">
        <v>1895</v>
      </c>
      <c r="H315" s="3"/>
      <c r="I315" s="3" t="s">
        <v>4393</v>
      </c>
      <c r="J315" s="3"/>
      <c r="K315" s="3" t="s">
        <v>17</v>
      </c>
      <c r="L315" s="3"/>
      <c r="M315" s="3" t="s">
        <v>4140</v>
      </c>
      <c r="N315" s="3" t="s">
        <v>3562</v>
      </c>
      <c r="O315" s="3" t="s">
        <v>2146</v>
      </c>
      <c r="P315" s="3" t="s">
        <v>1959</v>
      </c>
      <c r="Q315" s="3" t="s">
        <v>1959</v>
      </c>
      <c r="R315" s="3"/>
      <c r="S315" s="3" t="s">
        <v>4394</v>
      </c>
      <c r="T315" s="3" t="s">
        <v>3564</v>
      </c>
      <c r="U315" s="3" t="s">
        <v>1544</v>
      </c>
      <c r="V315" s="3" t="s">
        <v>3565</v>
      </c>
      <c r="W315" s="3" t="s">
        <v>1544</v>
      </c>
      <c r="X315" s="3" t="s">
        <v>2029</v>
      </c>
      <c r="Y315" s="3" t="s">
        <v>1899</v>
      </c>
      <c r="Z315" s="3"/>
      <c r="AA315" s="3"/>
      <c r="AB315" s="3" t="s">
        <v>1898</v>
      </c>
      <c r="AC315" s="3"/>
      <c r="AD315" s="3"/>
      <c r="AE315" s="3" t="s">
        <v>4395</v>
      </c>
      <c r="AF315" s="3"/>
      <c r="AG315" s="3" t="s">
        <v>4396</v>
      </c>
      <c r="AH315" s="3" t="s">
        <v>1898</v>
      </c>
      <c r="AI315" s="3"/>
      <c r="AJ315" s="3" t="s">
        <v>1967</v>
      </c>
    </row>
    <row r="316" ht="12.75" customHeight="1">
      <c r="A316" s="3" t="s">
        <v>1901</v>
      </c>
      <c r="B316" s="3" t="s">
        <v>1902</v>
      </c>
      <c r="C316" s="3" t="s">
        <v>4397</v>
      </c>
      <c r="D316" s="3"/>
      <c r="E316" s="3" t="s">
        <v>1953</v>
      </c>
      <c r="F316" s="3"/>
      <c r="G316" s="3" t="s">
        <v>1900</v>
      </c>
      <c r="H316" s="3" t="s">
        <v>4398</v>
      </c>
      <c r="I316" s="3" t="s">
        <v>4333</v>
      </c>
      <c r="J316" s="3" t="s">
        <v>1903</v>
      </c>
      <c r="K316" s="3" t="s">
        <v>17</v>
      </c>
      <c r="L316" s="3" t="s">
        <v>4399</v>
      </c>
      <c r="M316" s="3" t="s">
        <v>4140</v>
      </c>
      <c r="N316" s="3"/>
      <c r="O316" s="3"/>
      <c r="P316" s="3" t="s">
        <v>1959</v>
      </c>
      <c r="Q316" s="3" t="s">
        <v>1959</v>
      </c>
      <c r="R316" s="3"/>
      <c r="S316" s="3" t="s">
        <v>4400</v>
      </c>
      <c r="T316" s="3" t="s">
        <v>2063</v>
      </c>
      <c r="U316" s="3" t="s">
        <v>1544</v>
      </c>
      <c r="V316" s="3" t="s">
        <v>2398</v>
      </c>
      <c r="W316" s="3" t="s">
        <v>1544</v>
      </c>
      <c r="X316" s="3" t="s">
        <v>2848</v>
      </c>
      <c r="Y316" s="3" t="s">
        <v>1905</v>
      </c>
      <c r="Z316" s="3"/>
      <c r="AA316" s="3"/>
      <c r="AB316" s="3" t="s">
        <v>1904</v>
      </c>
      <c r="AC316" s="3"/>
      <c r="AD316" s="3"/>
      <c r="AE316" s="3" t="s">
        <v>2332</v>
      </c>
      <c r="AF316" s="3"/>
      <c r="AG316" s="3" t="s">
        <v>4401</v>
      </c>
      <c r="AH316" s="3" t="s">
        <v>1904</v>
      </c>
      <c r="AI316" s="3"/>
      <c r="AJ316" s="3" t="s">
        <v>1967</v>
      </c>
    </row>
    <row r="317" ht="12.75" customHeight="1">
      <c r="A317" s="3" t="s">
        <v>1907</v>
      </c>
      <c r="B317" s="3" t="s">
        <v>1908</v>
      </c>
      <c r="C317" s="3" t="s">
        <v>4402</v>
      </c>
      <c r="D317" s="3"/>
      <c r="E317" s="3" t="s">
        <v>1953</v>
      </c>
      <c r="F317" s="3" t="s">
        <v>4403</v>
      </c>
      <c r="G317" s="3" t="s">
        <v>1906</v>
      </c>
      <c r="H317" s="3"/>
      <c r="I317" s="3" t="s">
        <v>3233</v>
      </c>
      <c r="J317" s="3" t="s">
        <v>1909</v>
      </c>
      <c r="K317" s="3" t="s">
        <v>17</v>
      </c>
      <c r="L317" s="3"/>
      <c r="M317" s="3" t="s">
        <v>4254</v>
      </c>
      <c r="N317" s="3" t="s">
        <v>4404</v>
      </c>
      <c r="O317" s="3" t="s">
        <v>2146</v>
      </c>
      <c r="P317" s="3" t="s">
        <v>1959</v>
      </c>
      <c r="Q317" s="3" t="s">
        <v>1959</v>
      </c>
      <c r="R317" s="3"/>
      <c r="S317" s="3" t="s">
        <v>4405</v>
      </c>
      <c r="T317" s="3" t="s">
        <v>1990</v>
      </c>
      <c r="U317" s="3" t="s">
        <v>4257</v>
      </c>
      <c r="V317" s="3" t="s">
        <v>4406</v>
      </c>
      <c r="W317" s="3" t="s">
        <v>1544</v>
      </c>
      <c r="X317" s="3" t="s">
        <v>1958</v>
      </c>
      <c r="Y317" s="3" t="s">
        <v>1911</v>
      </c>
      <c r="Z317" s="3"/>
      <c r="AA317" s="3"/>
      <c r="AB317" s="3" t="s">
        <v>1910</v>
      </c>
      <c r="AC317" s="3"/>
      <c r="AD317" s="3"/>
      <c r="AE317" s="3" t="s">
        <v>4407</v>
      </c>
      <c r="AF317" s="3"/>
      <c r="AG317" s="3" t="s">
        <v>4408</v>
      </c>
      <c r="AH317" s="3" t="s">
        <v>1910</v>
      </c>
      <c r="AI317" s="3"/>
      <c r="AJ317" s="3" t="s">
        <v>1967</v>
      </c>
    </row>
    <row r="318" ht="12.75" customHeight="1">
      <c r="A318" s="3" t="s">
        <v>1913</v>
      </c>
      <c r="B318" s="3" t="s">
        <v>1914</v>
      </c>
      <c r="C318" s="3" t="s">
        <v>4409</v>
      </c>
      <c r="D318" s="3"/>
      <c r="E318" s="3" t="s">
        <v>1953</v>
      </c>
      <c r="F318" s="3"/>
      <c r="G318" s="3" t="s">
        <v>1912</v>
      </c>
      <c r="H318" s="3"/>
      <c r="I318" s="3" t="s">
        <v>4410</v>
      </c>
      <c r="J318" s="3" t="s">
        <v>1915</v>
      </c>
      <c r="K318" s="3" t="s">
        <v>17</v>
      </c>
      <c r="L318" s="3" t="s">
        <v>4411</v>
      </c>
      <c r="M318" s="3" t="s">
        <v>4140</v>
      </c>
      <c r="N318" s="3" t="s">
        <v>4412</v>
      </c>
      <c r="O318" s="3" t="s">
        <v>2146</v>
      </c>
      <c r="P318" s="3" t="s">
        <v>1959</v>
      </c>
      <c r="Q318" s="3" t="s">
        <v>1959</v>
      </c>
      <c r="R318" s="3"/>
      <c r="S318" s="3" t="s">
        <v>4413</v>
      </c>
      <c r="T318" s="3" t="s">
        <v>3564</v>
      </c>
      <c r="U318" s="3" t="s">
        <v>1544</v>
      </c>
      <c r="V318" s="3" t="s">
        <v>4414</v>
      </c>
      <c r="W318" s="3" t="s">
        <v>1544</v>
      </c>
      <c r="X318" s="3" t="s">
        <v>1988</v>
      </c>
      <c r="Y318" s="3" t="s">
        <v>1917</v>
      </c>
      <c r="Z318" s="3"/>
      <c r="AA318" s="3"/>
      <c r="AB318" s="3" t="s">
        <v>1916</v>
      </c>
      <c r="AC318" s="3"/>
      <c r="AD318" s="3" t="s">
        <v>4415</v>
      </c>
      <c r="AE318" s="3" t="s">
        <v>4416</v>
      </c>
      <c r="AF318" s="3"/>
      <c r="AG318" s="3" t="s">
        <v>4417</v>
      </c>
      <c r="AH318" s="3" t="s">
        <v>1916</v>
      </c>
      <c r="AI318" s="3"/>
      <c r="AJ318" s="3" t="s">
        <v>1967</v>
      </c>
    </row>
    <row r="319" ht="12.75" customHeight="1">
      <c r="A319" s="3" t="s">
        <v>1919</v>
      </c>
      <c r="B319" s="3" t="s">
        <v>1920</v>
      </c>
      <c r="C319" s="3" t="s">
        <v>4418</v>
      </c>
      <c r="D319" s="3"/>
      <c r="E319" s="3" t="s">
        <v>1953</v>
      </c>
      <c r="F319" s="3" t="s">
        <v>4419</v>
      </c>
      <c r="G319" s="3" t="s">
        <v>1918</v>
      </c>
      <c r="H319" s="3"/>
      <c r="I319" s="3" t="s">
        <v>4420</v>
      </c>
      <c r="J319" s="3" t="s">
        <v>1921</v>
      </c>
      <c r="K319" s="3" t="s">
        <v>1260</v>
      </c>
      <c r="L319" s="3" t="s">
        <v>4421</v>
      </c>
      <c r="M319" s="3" t="s">
        <v>4140</v>
      </c>
      <c r="N319" s="3"/>
      <c r="O319" s="3" t="s">
        <v>2146</v>
      </c>
      <c r="P319" s="3" t="s">
        <v>1959</v>
      </c>
      <c r="Q319" s="3" t="s">
        <v>1959</v>
      </c>
      <c r="R319" s="3"/>
      <c r="S319" s="3"/>
      <c r="T319" s="3" t="s">
        <v>2063</v>
      </c>
      <c r="U319" s="3" t="s">
        <v>1544</v>
      </c>
      <c r="V319" s="3" t="s">
        <v>2370</v>
      </c>
      <c r="W319" s="3" t="s">
        <v>1544</v>
      </c>
      <c r="X319" s="3" t="s">
        <v>2317</v>
      </c>
      <c r="Y319" s="3" t="s">
        <v>1923</v>
      </c>
      <c r="Z319" s="3"/>
      <c r="AA319" s="3"/>
      <c r="AB319" s="3" t="s">
        <v>1922</v>
      </c>
      <c r="AC319" s="3"/>
      <c r="AD319" s="3" t="s">
        <v>4422</v>
      </c>
      <c r="AE319" s="3" t="s">
        <v>4423</v>
      </c>
      <c r="AF319" s="3"/>
      <c r="AG319" s="3" t="s">
        <v>4424</v>
      </c>
      <c r="AH319" s="3" t="s">
        <v>1922</v>
      </c>
      <c r="AI319" s="3"/>
      <c r="AJ319" s="3" t="s">
        <v>1967</v>
      </c>
    </row>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15" t="s">
        <v>4425</v>
      </c>
      <c r="B1" s="15" t="s">
        <v>1</v>
      </c>
      <c r="C1" s="15" t="s">
        <v>4426</v>
      </c>
      <c r="D1" s="15" t="s">
        <v>3</v>
      </c>
      <c r="E1" s="15" t="s">
        <v>4</v>
      </c>
      <c r="F1" s="15" t="s">
        <v>4427</v>
      </c>
      <c r="G1" s="16" t="s">
        <v>4428</v>
      </c>
      <c r="H1" s="17" t="s">
        <v>4429</v>
      </c>
      <c r="I1" s="16"/>
      <c r="J1" s="16"/>
      <c r="K1" s="16"/>
      <c r="L1" s="16"/>
      <c r="M1" s="16"/>
      <c r="N1" s="16"/>
      <c r="O1" s="16"/>
      <c r="P1" s="16"/>
      <c r="Q1" s="16"/>
      <c r="R1" s="16"/>
      <c r="S1" s="16"/>
      <c r="T1" s="16"/>
      <c r="U1" s="16"/>
      <c r="V1" s="16"/>
      <c r="W1" s="16"/>
      <c r="X1" s="16"/>
      <c r="Y1" s="16"/>
      <c r="Z1" s="16"/>
    </row>
    <row r="2">
      <c r="A2" s="18" t="s">
        <v>4430</v>
      </c>
      <c r="B2" s="18" t="s">
        <v>4431</v>
      </c>
      <c r="C2" s="18" t="s">
        <v>4432</v>
      </c>
      <c r="D2" s="18" t="s">
        <v>4433</v>
      </c>
      <c r="E2" s="18"/>
      <c r="F2" s="19">
        <v>2022.0</v>
      </c>
      <c r="G2" s="20" t="s">
        <v>4434</v>
      </c>
      <c r="H2" s="20" t="s">
        <v>4435</v>
      </c>
      <c r="I2" s="20"/>
      <c r="J2" s="20"/>
      <c r="K2" s="20"/>
      <c r="L2" s="20"/>
      <c r="M2" s="20"/>
      <c r="N2" s="20"/>
      <c r="O2" s="20"/>
      <c r="P2" s="20"/>
      <c r="Q2" s="20"/>
      <c r="R2" s="20"/>
      <c r="S2" s="20"/>
      <c r="T2" s="20"/>
      <c r="U2" s="20"/>
      <c r="V2" s="20"/>
      <c r="W2" s="20"/>
      <c r="X2" s="20"/>
      <c r="Y2" s="20"/>
      <c r="Z2" s="20"/>
    </row>
    <row r="3">
      <c r="A3" s="18" t="s">
        <v>4436</v>
      </c>
      <c r="B3" s="18" t="s">
        <v>4437</v>
      </c>
      <c r="C3" s="18" t="s">
        <v>4438</v>
      </c>
      <c r="D3" s="18" t="s">
        <v>4439</v>
      </c>
      <c r="E3" s="18"/>
      <c r="F3" s="19">
        <v>2023.0</v>
      </c>
      <c r="G3" s="20"/>
      <c r="H3" s="20" t="s">
        <v>4440</v>
      </c>
      <c r="I3" s="20"/>
      <c r="J3" s="20"/>
      <c r="K3" s="20"/>
      <c r="L3" s="20"/>
      <c r="M3" s="20"/>
      <c r="N3" s="20"/>
      <c r="O3" s="20"/>
      <c r="P3" s="20"/>
      <c r="Q3" s="20"/>
      <c r="R3" s="20"/>
      <c r="S3" s="20"/>
      <c r="T3" s="20"/>
      <c r="U3" s="20"/>
      <c r="V3" s="20"/>
      <c r="W3" s="20"/>
      <c r="X3" s="20"/>
      <c r="Y3" s="20"/>
      <c r="Z3" s="20"/>
    </row>
    <row r="4">
      <c r="A4" s="18" t="s">
        <v>4441</v>
      </c>
      <c r="B4" s="18" t="s">
        <v>4442</v>
      </c>
      <c r="C4" s="18" t="s">
        <v>4443</v>
      </c>
      <c r="D4" s="18" t="s">
        <v>4444</v>
      </c>
      <c r="E4" s="18"/>
      <c r="F4" s="19">
        <v>2024.0</v>
      </c>
      <c r="G4" s="20"/>
      <c r="H4" s="20" t="s">
        <v>4445</v>
      </c>
      <c r="I4" s="20"/>
      <c r="J4" s="20"/>
      <c r="K4" s="20"/>
      <c r="L4" s="20"/>
      <c r="M4" s="20"/>
      <c r="N4" s="20"/>
      <c r="O4" s="20"/>
      <c r="P4" s="20"/>
      <c r="Q4" s="20"/>
      <c r="R4" s="20"/>
      <c r="S4" s="20"/>
      <c r="T4" s="20"/>
      <c r="U4" s="20"/>
      <c r="V4" s="20"/>
      <c r="W4" s="20"/>
      <c r="X4" s="20"/>
      <c r="Y4" s="20"/>
      <c r="Z4" s="20"/>
    </row>
    <row r="5">
      <c r="A5" s="21" t="s">
        <v>4446</v>
      </c>
      <c r="B5" s="21" t="s">
        <v>4447</v>
      </c>
      <c r="C5" s="21" t="s">
        <v>4448</v>
      </c>
      <c r="D5" s="21" t="s">
        <v>4449</v>
      </c>
      <c r="E5" s="21" t="s">
        <v>4450</v>
      </c>
      <c r="F5" s="22">
        <v>2022.0</v>
      </c>
      <c r="G5" s="23" t="s">
        <v>4451</v>
      </c>
      <c r="H5" s="23" t="s">
        <v>4452</v>
      </c>
      <c r="I5" s="23"/>
      <c r="J5" s="23"/>
      <c r="K5" s="23"/>
      <c r="L5" s="23"/>
      <c r="M5" s="23"/>
      <c r="N5" s="23"/>
      <c r="O5" s="23"/>
      <c r="P5" s="23"/>
      <c r="Q5" s="23"/>
      <c r="R5" s="23"/>
      <c r="S5" s="23"/>
      <c r="T5" s="23"/>
      <c r="U5" s="23"/>
      <c r="V5" s="23"/>
      <c r="W5" s="23"/>
      <c r="X5" s="23"/>
      <c r="Y5" s="23"/>
      <c r="Z5" s="23"/>
    </row>
    <row r="6">
      <c r="A6" s="18" t="s">
        <v>4453</v>
      </c>
      <c r="B6" s="18" t="s">
        <v>1300</v>
      </c>
      <c r="C6" s="18" t="s">
        <v>4454</v>
      </c>
      <c r="D6" s="18" t="s">
        <v>4455</v>
      </c>
      <c r="E6" s="18"/>
      <c r="F6" s="19">
        <v>2021.0</v>
      </c>
      <c r="G6" s="20" t="s">
        <v>4456</v>
      </c>
      <c r="H6" s="20" t="s">
        <v>4457</v>
      </c>
      <c r="I6" s="20"/>
      <c r="J6" s="20"/>
      <c r="K6" s="20"/>
      <c r="L6" s="20"/>
      <c r="M6" s="20"/>
      <c r="N6" s="20"/>
      <c r="O6" s="20"/>
      <c r="P6" s="20"/>
      <c r="Q6" s="20"/>
      <c r="R6" s="20"/>
      <c r="S6" s="20"/>
      <c r="T6" s="20"/>
      <c r="U6" s="20"/>
      <c r="V6" s="20"/>
      <c r="W6" s="20"/>
      <c r="X6" s="20"/>
      <c r="Y6" s="20"/>
      <c r="Z6" s="20"/>
    </row>
    <row r="7">
      <c r="A7" s="18" t="s">
        <v>4458</v>
      </c>
      <c r="B7" s="18" t="s">
        <v>4459</v>
      </c>
      <c r="C7" s="18" t="s">
        <v>4460</v>
      </c>
      <c r="D7" s="18" t="s">
        <v>4461</v>
      </c>
      <c r="E7" s="18"/>
      <c r="F7" s="19">
        <v>2023.0</v>
      </c>
      <c r="G7" s="20" t="s">
        <v>4462</v>
      </c>
      <c r="H7" s="20" t="s">
        <v>4463</v>
      </c>
      <c r="I7" s="20"/>
      <c r="J7" s="20"/>
      <c r="K7" s="20"/>
      <c r="L7" s="20"/>
      <c r="M7" s="20"/>
      <c r="N7" s="20"/>
      <c r="O7" s="20"/>
      <c r="P7" s="20"/>
      <c r="Q7" s="20"/>
      <c r="R7" s="20"/>
      <c r="S7" s="20"/>
      <c r="T7" s="20"/>
      <c r="U7" s="20"/>
      <c r="V7" s="20"/>
      <c r="W7" s="20"/>
      <c r="X7" s="20"/>
      <c r="Y7" s="20"/>
      <c r="Z7" s="20"/>
    </row>
    <row r="8">
      <c r="A8" s="21" t="s">
        <v>4464</v>
      </c>
      <c r="B8" s="21" t="s">
        <v>4465</v>
      </c>
      <c r="C8" s="21" t="s">
        <v>4466</v>
      </c>
      <c r="D8" s="21" t="s">
        <v>4467</v>
      </c>
      <c r="E8" s="21" t="s">
        <v>4468</v>
      </c>
      <c r="F8" s="22">
        <v>2023.0</v>
      </c>
      <c r="G8" s="23" t="s">
        <v>4469</v>
      </c>
      <c r="H8" s="23" t="s">
        <v>4470</v>
      </c>
      <c r="I8" s="23"/>
      <c r="J8" s="23"/>
      <c r="K8" s="23"/>
      <c r="L8" s="23"/>
      <c r="M8" s="23"/>
      <c r="N8" s="23"/>
      <c r="O8" s="23"/>
      <c r="P8" s="23"/>
      <c r="Q8" s="23"/>
      <c r="R8" s="23"/>
      <c r="S8" s="23"/>
      <c r="T8" s="23"/>
      <c r="U8" s="23"/>
      <c r="V8" s="23"/>
      <c r="W8" s="23"/>
      <c r="X8" s="23"/>
      <c r="Y8" s="23"/>
      <c r="Z8" s="23"/>
    </row>
    <row r="9">
      <c r="A9" s="18" t="s">
        <v>4471</v>
      </c>
      <c r="B9" s="18" t="s">
        <v>4472</v>
      </c>
      <c r="C9" s="18" t="s">
        <v>4473</v>
      </c>
      <c r="D9" s="18" t="s">
        <v>4474</v>
      </c>
      <c r="E9" s="18"/>
      <c r="F9" s="19">
        <v>2021.0</v>
      </c>
      <c r="G9" s="20" t="s">
        <v>4475</v>
      </c>
      <c r="H9" s="20" t="s">
        <v>4476</v>
      </c>
      <c r="I9" s="20"/>
      <c r="J9" s="20"/>
      <c r="K9" s="20"/>
      <c r="L9" s="20"/>
      <c r="M9" s="20"/>
      <c r="N9" s="20"/>
      <c r="O9" s="20"/>
      <c r="P9" s="20"/>
      <c r="Q9" s="20"/>
      <c r="R9" s="20"/>
      <c r="S9" s="20"/>
      <c r="T9" s="20"/>
      <c r="U9" s="20"/>
      <c r="V9" s="20"/>
      <c r="W9" s="20"/>
      <c r="X9" s="20"/>
      <c r="Y9" s="20"/>
      <c r="Z9" s="20"/>
    </row>
    <row r="10">
      <c r="A10" s="18" t="s">
        <v>4477</v>
      </c>
      <c r="B10" s="18" t="s">
        <v>4478</v>
      </c>
      <c r="C10" s="18" t="s">
        <v>4479</v>
      </c>
      <c r="D10" s="18" t="s">
        <v>4480</v>
      </c>
      <c r="E10" s="18"/>
      <c r="F10" s="19">
        <v>2024.0</v>
      </c>
      <c r="G10" s="20"/>
      <c r="H10" s="20" t="s">
        <v>4481</v>
      </c>
      <c r="I10" s="20"/>
      <c r="J10" s="20"/>
      <c r="K10" s="20"/>
      <c r="L10" s="20"/>
      <c r="M10" s="20"/>
      <c r="N10" s="20"/>
      <c r="O10" s="20"/>
      <c r="P10" s="20"/>
      <c r="Q10" s="20"/>
      <c r="R10" s="20"/>
      <c r="S10" s="20"/>
      <c r="T10" s="20"/>
      <c r="U10" s="20"/>
      <c r="V10" s="20"/>
      <c r="W10" s="20"/>
      <c r="X10" s="20"/>
      <c r="Y10" s="20"/>
      <c r="Z10" s="20"/>
    </row>
    <row r="11">
      <c r="A11" s="21" t="s">
        <v>4446</v>
      </c>
      <c r="B11" s="21" t="s">
        <v>4482</v>
      </c>
      <c r="C11" s="21" t="s">
        <v>4483</v>
      </c>
      <c r="D11" s="21" t="s">
        <v>4484</v>
      </c>
      <c r="E11" s="21" t="s">
        <v>4485</v>
      </c>
      <c r="F11" s="22">
        <v>2024.0</v>
      </c>
      <c r="G11" s="23" t="s">
        <v>4486</v>
      </c>
      <c r="H11" s="23" t="s">
        <v>4487</v>
      </c>
      <c r="I11" s="23"/>
      <c r="J11" s="23"/>
      <c r="K11" s="23"/>
      <c r="L11" s="23"/>
      <c r="M11" s="23"/>
      <c r="N11" s="23"/>
      <c r="O11" s="23"/>
      <c r="P11" s="23"/>
      <c r="Q11" s="23"/>
      <c r="R11" s="23"/>
      <c r="S11" s="23"/>
      <c r="T11" s="23"/>
      <c r="U11" s="23"/>
      <c r="V11" s="23"/>
      <c r="W11" s="23"/>
      <c r="X11" s="23"/>
      <c r="Y11" s="23"/>
      <c r="Z11" s="23"/>
    </row>
    <row r="12">
      <c r="A12" s="18" t="s">
        <v>4488</v>
      </c>
      <c r="B12" s="18" t="s">
        <v>4489</v>
      </c>
      <c r="C12" s="18" t="s">
        <v>4490</v>
      </c>
      <c r="D12" s="18" t="s">
        <v>4491</v>
      </c>
      <c r="E12" s="18"/>
      <c r="F12" s="19">
        <v>2022.0</v>
      </c>
      <c r="G12" s="20" t="s">
        <v>4492</v>
      </c>
      <c r="H12" s="20" t="s">
        <v>4493</v>
      </c>
      <c r="I12" s="20"/>
      <c r="J12" s="20"/>
      <c r="K12" s="20"/>
      <c r="L12" s="20"/>
      <c r="M12" s="20"/>
      <c r="N12" s="20"/>
      <c r="O12" s="20"/>
      <c r="P12" s="20"/>
      <c r="Q12" s="20"/>
      <c r="R12" s="20"/>
      <c r="S12" s="20"/>
      <c r="T12" s="20"/>
      <c r="U12" s="20"/>
      <c r="V12" s="20"/>
      <c r="W12" s="20"/>
      <c r="X12" s="20"/>
      <c r="Y12" s="20"/>
      <c r="Z12" s="20"/>
    </row>
    <row r="13">
      <c r="A13" s="24" t="s">
        <v>4494</v>
      </c>
      <c r="B13" s="24" t="s">
        <v>4495</v>
      </c>
      <c r="C13" s="24" t="s">
        <v>4496</v>
      </c>
      <c r="D13" s="24" t="s">
        <v>4497</v>
      </c>
      <c r="E13" s="24"/>
      <c r="F13" s="25">
        <v>2022.0</v>
      </c>
      <c r="G13" s="26" t="s">
        <v>4498</v>
      </c>
      <c r="H13" s="26" t="s">
        <v>4499</v>
      </c>
      <c r="I13" s="26"/>
      <c r="J13" s="26"/>
      <c r="K13" s="26"/>
      <c r="L13" s="26"/>
      <c r="M13" s="26"/>
      <c r="N13" s="26"/>
      <c r="O13" s="26"/>
      <c r="P13" s="26"/>
      <c r="Q13" s="26"/>
      <c r="R13" s="26"/>
      <c r="S13" s="26"/>
      <c r="T13" s="26"/>
      <c r="U13" s="26"/>
      <c r="V13" s="26"/>
      <c r="W13" s="26"/>
      <c r="X13" s="26"/>
      <c r="Y13" s="26"/>
      <c r="Z13" s="26"/>
    </row>
    <row r="14">
      <c r="A14" s="24" t="s">
        <v>4500</v>
      </c>
      <c r="B14" s="24" t="s">
        <v>4501</v>
      </c>
      <c r="C14" s="24" t="s">
        <v>4502</v>
      </c>
      <c r="D14" s="24" t="s">
        <v>4503</v>
      </c>
      <c r="E14" s="24"/>
      <c r="F14" s="25">
        <v>2024.0</v>
      </c>
      <c r="G14" s="26" t="s">
        <v>4504</v>
      </c>
      <c r="H14" s="26" t="s">
        <v>4505</v>
      </c>
      <c r="I14" s="26"/>
      <c r="J14" s="26"/>
      <c r="K14" s="26"/>
      <c r="L14" s="26"/>
      <c r="M14" s="26"/>
      <c r="N14" s="26"/>
      <c r="O14" s="26"/>
      <c r="P14" s="26"/>
      <c r="Q14" s="26"/>
      <c r="R14" s="26"/>
      <c r="S14" s="26"/>
      <c r="T14" s="26"/>
      <c r="U14" s="26"/>
      <c r="V14" s="26"/>
      <c r="W14" s="26"/>
      <c r="X14" s="26"/>
      <c r="Y14" s="26"/>
      <c r="Z14" s="26"/>
    </row>
    <row r="15">
      <c r="A15" s="21" t="s">
        <v>4506</v>
      </c>
      <c r="B15" s="21" t="s">
        <v>4507</v>
      </c>
      <c r="C15" s="21" t="s">
        <v>4508</v>
      </c>
      <c r="D15" s="21" t="s">
        <v>4509</v>
      </c>
      <c r="E15" s="21" t="s">
        <v>4510</v>
      </c>
      <c r="F15" s="22">
        <v>2022.0</v>
      </c>
      <c r="G15" s="23" t="s">
        <v>4511</v>
      </c>
      <c r="H15" s="23" t="s">
        <v>4512</v>
      </c>
      <c r="I15" s="23"/>
      <c r="J15" s="23"/>
      <c r="K15" s="23"/>
      <c r="L15" s="23"/>
      <c r="M15" s="23"/>
      <c r="N15" s="23"/>
      <c r="O15" s="23"/>
      <c r="P15" s="23"/>
      <c r="Q15" s="23"/>
      <c r="R15" s="23"/>
      <c r="S15" s="23"/>
      <c r="T15" s="23"/>
      <c r="U15" s="23"/>
      <c r="V15" s="23"/>
      <c r="W15" s="23"/>
      <c r="X15" s="23"/>
      <c r="Y15" s="23"/>
      <c r="Z15" s="23"/>
    </row>
    <row r="16">
      <c r="A16" s="21" t="s">
        <v>4513</v>
      </c>
      <c r="B16" s="21" t="s">
        <v>4514</v>
      </c>
      <c r="C16" s="21" t="s">
        <v>4515</v>
      </c>
      <c r="D16" s="21" t="s">
        <v>4516</v>
      </c>
      <c r="E16" s="21" t="s">
        <v>4517</v>
      </c>
      <c r="F16" s="22">
        <v>2021.0</v>
      </c>
      <c r="G16" s="23" t="s">
        <v>4518</v>
      </c>
      <c r="H16" s="23" t="s">
        <v>4519</v>
      </c>
      <c r="I16" s="23"/>
      <c r="J16" s="23"/>
      <c r="K16" s="23"/>
      <c r="L16" s="23"/>
      <c r="M16" s="23"/>
      <c r="N16" s="23"/>
      <c r="O16" s="23"/>
      <c r="P16" s="23"/>
      <c r="Q16" s="23"/>
      <c r="R16" s="23"/>
      <c r="S16" s="23"/>
      <c r="T16" s="23"/>
      <c r="U16" s="23"/>
      <c r="V16" s="23"/>
      <c r="W16" s="23"/>
      <c r="X16" s="23"/>
      <c r="Y16" s="23"/>
      <c r="Z16" s="23"/>
    </row>
    <row r="17">
      <c r="A17" s="24" t="s">
        <v>4520</v>
      </c>
      <c r="B17" s="24" t="s">
        <v>880</v>
      </c>
      <c r="C17" s="24" t="s">
        <v>4521</v>
      </c>
      <c r="D17" s="24" t="s">
        <v>4522</v>
      </c>
      <c r="E17" s="24" t="s">
        <v>4523</v>
      </c>
      <c r="F17" s="25">
        <v>2022.0</v>
      </c>
      <c r="G17" s="26" t="s">
        <v>4524</v>
      </c>
      <c r="H17" s="26" t="s">
        <v>4525</v>
      </c>
      <c r="I17" s="26"/>
      <c r="J17" s="26"/>
      <c r="K17" s="26"/>
      <c r="L17" s="26"/>
      <c r="M17" s="26"/>
      <c r="N17" s="26"/>
      <c r="O17" s="26"/>
      <c r="P17" s="26"/>
      <c r="Q17" s="26"/>
      <c r="R17" s="26"/>
      <c r="S17" s="26"/>
      <c r="T17" s="26"/>
      <c r="U17" s="26"/>
      <c r="V17" s="26"/>
      <c r="W17" s="26"/>
      <c r="X17" s="26"/>
      <c r="Y17" s="26"/>
      <c r="Z17" s="26"/>
    </row>
    <row r="18">
      <c r="A18" s="18" t="s">
        <v>4526</v>
      </c>
      <c r="B18" s="18" t="s">
        <v>4527</v>
      </c>
      <c r="C18" s="18" t="s">
        <v>4528</v>
      </c>
      <c r="D18" s="18" t="s">
        <v>4529</v>
      </c>
      <c r="E18" s="18"/>
      <c r="F18" s="19">
        <v>2023.0</v>
      </c>
      <c r="G18" s="20" t="s">
        <v>4530</v>
      </c>
      <c r="H18" s="20" t="s">
        <v>4531</v>
      </c>
      <c r="I18" s="20"/>
      <c r="J18" s="20"/>
      <c r="K18" s="20"/>
      <c r="L18" s="20"/>
      <c r="M18" s="20"/>
      <c r="N18" s="20"/>
      <c r="O18" s="20"/>
      <c r="P18" s="20"/>
      <c r="Q18" s="20"/>
      <c r="R18" s="20"/>
      <c r="S18" s="20"/>
      <c r="T18" s="20"/>
      <c r="U18" s="20"/>
      <c r="V18" s="20"/>
      <c r="W18" s="20"/>
      <c r="X18" s="20"/>
      <c r="Y18" s="20"/>
      <c r="Z18" s="20"/>
    </row>
    <row r="19">
      <c r="A19" s="21" t="s">
        <v>4532</v>
      </c>
      <c r="B19" s="21" t="s">
        <v>4533</v>
      </c>
      <c r="C19" s="21" t="s">
        <v>4534</v>
      </c>
      <c r="D19" s="21" t="s">
        <v>4535</v>
      </c>
      <c r="E19" s="21" t="s">
        <v>4536</v>
      </c>
      <c r="F19" s="22">
        <v>2022.0</v>
      </c>
      <c r="G19" s="23" t="s">
        <v>4537</v>
      </c>
      <c r="H19" s="23" t="s">
        <v>4538</v>
      </c>
      <c r="I19" s="23"/>
      <c r="J19" s="23"/>
      <c r="K19" s="23"/>
      <c r="L19" s="23"/>
      <c r="M19" s="23"/>
      <c r="N19" s="23"/>
      <c r="O19" s="23"/>
      <c r="P19" s="23"/>
      <c r="Q19" s="23"/>
      <c r="R19" s="23"/>
      <c r="S19" s="23"/>
      <c r="T19" s="23"/>
      <c r="U19" s="23"/>
      <c r="V19" s="23"/>
      <c r="W19" s="23"/>
      <c r="X19" s="23"/>
      <c r="Y19" s="23"/>
      <c r="Z19" s="23"/>
    </row>
    <row r="20">
      <c r="A20" s="18" t="s">
        <v>4539</v>
      </c>
      <c r="B20" s="18" t="s">
        <v>4540</v>
      </c>
      <c r="C20" s="18" t="s">
        <v>4541</v>
      </c>
      <c r="D20" s="18" t="s">
        <v>4542</v>
      </c>
      <c r="E20" s="18"/>
      <c r="F20" s="19">
        <v>2021.0</v>
      </c>
      <c r="G20" s="20"/>
      <c r="H20" s="20" t="s">
        <v>4543</v>
      </c>
      <c r="I20" s="20"/>
      <c r="J20" s="20"/>
      <c r="K20" s="20"/>
      <c r="L20" s="20"/>
      <c r="M20" s="20"/>
      <c r="N20" s="20"/>
      <c r="O20" s="20"/>
      <c r="P20" s="20"/>
      <c r="Q20" s="20"/>
      <c r="R20" s="20"/>
      <c r="S20" s="20"/>
      <c r="T20" s="20"/>
      <c r="U20" s="20"/>
      <c r="V20" s="20"/>
      <c r="W20" s="20"/>
      <c r="X20" s="20"/>
      <c r="Y20" s="20"/>
      <c r="Z20" s="20"/>
    </row>
    <row r="21">
      <c r="A21" s="24" t="s">
        <v>4544</v>
      </c>
      <c r="B21" s="24" t="s">
        <v>4545</v>
      </c>
      <c r="C21" s="24" t="s">
        <v>4546</v>
      </c>
      <c r="D21" s="24" t="s">
        <v>4547</v>
      </c>
      <c r="E21" s="24"/>
      <c r="F21" s="25">
        <v>2021.0</v>
      </c>
      <c r="G21" s="26" t="s">
        <v>4548</v>
      </c>
      <c r="H21" s="26" t="s">
        <v>4549</v>
      </c>
      <c r="I21" s="26"/>
      <c r="J21" s="26"/>
      <c r="K21" s="26"/>
      <c r="L21" s="26"/>
      <c r="M21" s="26"/>
      <c r="N21" s="26"/>
      <c r="O21" s="26"/>
      <c r="P21" s="26"/>
      <c r="Q21" s="26"/>
      <c r="R21" s="26"/>
      <c r="S21" s="26"/>
      <c r="T21" s="26"/>
      <c r="U21" s="26"/>
      <c r="V21" s="26"/>
      <c r="W21" s="26"/>
      <c r="X21" s="26"/>
      <c r="Y21" s="26"/>
      <c r="Z21" s="26"/>
    </row>
    <row r="22">
      <c r="A22" s="24" t="s">
        <v>4550</v>
      </c>
      <c r="B22" s="24" t="s">
        <v>4551</v>
      </c>
      <c r="C22" s="24" t="s">
        <v>4552</v>
      </c>
      <c r="D22" s="24" t="s">
        <v>4553</v>
      </c>
      <c r="E22" s="24"/>
      <c r="F22" s="25">
        <v>2022.0</v>
      </c>
      <c r="G22" s="26" t="s">
        <v>4554</v>
      </c>
      <c r="H22" s="26" t="s">
        <v>4555</v>
      </c>
      <c r="I22" s="26"/>
      <c r="J22" s="26"/>
      <c r="K22" s="26"/>
      <c r="L22" s="26"/>
      <c r="M22" s="26"/>
      <c r="N22" s="26"/>
      <c r="O22" s="26"/>
      <c r="P22" s="26"/>
      <c r="Q22" s="26"/>
      <c r="R22" s="26"/>
      <c r="S22" s="26"/>
      <c r="T22" s="26"/>
      <c r="U22" s="26"/>
      <c r="V22" s="26"/>
      <c r="W22" s="26"/>
      <c r="X22" s="26"/>
      <c r="Y22" s="26"/>
      <c r="Z22" s="26"/>
    </row>
    <row r="23">
      <c r="A23" s="18" t="s">
        <v>4556</v>
      </c>
      <c r="B23" s="18" t="s">
        <v>4557</v>
      </c>
      <c r="C23" s="18" t="s">
        <v>4558</v>
      </c>
      <c r="D23" s="18" t="s">
        <v>4559</v>
      </c>
      <c r="E23" s="18"/>
      <c r="F23" s="19">
        <v>2021.0</v>
      </c>
      <c r="G23" s="20" t="s">
        <v>4560</v>
      </c>
      <c r="H23" s="20" t="s">
        <v>4561</v>
      </c>
      <c r="I23" s="20"/>
      <c r="J23" s="20"/>
      <c r="K23" s="20"/>
      <c r="L23" s="20"/>
      <c r="M23" s="20"/>
      <c r="N23" s="20"/>
      <c r="O23" s="20"/>
      <c r="P23" s="20"/>
      <c r="Q23" s="20"/>
      <c r="R23" s="20"/>
      <c r="S23" s="20"/>
      <c r="T23" s="20"/>
      <c r="U23" s="20"/>
      <c r="V23" s="20"/>
      <c r="W23" s="20"/>
      <c r="X23" s="20"/>
      <c r="Y23" s="20"/>
      <c r="Z23" s="20"/>
    </row>
    <row r="24">
      <c r="A24" s="24" t="s">
        <v>4562</v>
      </c>
      <c r="B24" s="24" t="s">
        <v>4563</v>
      </c>
      <c r="C24" s="24" t="s">
        <v>4564</v>
      </c>
      <c r="D24" s="24" t="s">
        <v>4565</v>
      </c>
      <c r="E24" s="24"/>
      <c r="F24" s="25">
        <v>2021.0</v>
      </c>
      <c r="G24" s="26" t="s">
        <v>4566</v>
      </c>
      <c r="H24" s="26" t="s">
        <v>4567</v>
      </c>
      <c r="I24" s="26"/>
      <c r="J24" s="26"/>
      <c r="K24" s="26"/>
      <c r="L24" s="26"/>
      <c r="M24" s="26"/>
      <c r="N24" s="26"/>
      <c r="O24" s="26"/>
      <c r="P24" s="26"/>
      <c r="Q24" s="26"/>
      <c r="R24" s="26"/>
      <c r="S24" s="26"/>
      <c r="T24" s="26"/>
      <c r="U24" s="26"/>
      <c r="V24" s="26"/>
      <c r="W24" s="26"/>
      <c r="X24" s="26"/>
      <c r="Y24" s="26"/>
      <c r="Z24" s="26"/>
    </row>
    <row r="25">
      <c r="A25" s="18" t="s">
        <v>4568</v>
      </c>
      <c r="B25" s="18" t="s">
        <v>4569</v>
      </c>
      <c r="C25" s="18" t="s">
        <v>4570</v>
      </c>
      <c r="D25" s="18" t="s">
        <v>4571</v>
      </c>
      <c r="E25" s="18"/>
      <c r="F25" s="19">
        <v>2021.0</v>
      </c>
      <c r="G25" s="20" t="s">
        <v>4572</v>
      </c>
      <c r="H25" s="20" t="s">
        <v>4573</v>
      </c>
      <c r="I25" s="20"/>
      <c r="J25" s="20"/>
      <c r="K25" s="20"/>
      <c r="L25" s="20"/>
      <c r="M25" s="20"/>
      <c r="N25" s="20"/>
      <c r="O25" s="20"/>
      <c r="P25" s="20"/>
      <c r="Q25" s="20"/>
      <c r="R25" s="20"/>
      <c r="S25" s="20"/>
      <c r="T25" s="20"/>
      <c r="U25" s="20"/>
      <c r="V25" s="20"/>
      <c r="W25" s="20"/>
      <c r="X25" s="20"/>
      <c r="Y25" s="20"/>
      <c r="Z25" s="20"/>
    </row>
    <row r="26">
      <c r="A26" s="21" t="s">
        <v>4574</v>
      </c>
      <c r="B26" s="21" t="s">
        <v>4575</v>
      </c>
      <c r="C26" s="21" t="s">
        <v>4576</v>
      </c>
      <c r="D26" s="21" t="s">
        <v>4577</v>
      </c>
      <c r="E26" s="21" t="s">
        <v>4578</v>
      </c>
      <c r="F26" s="22">
        <v>2023.0</v>
      </c>
      <c r="G26" s="23" t="s">
        <v>4579</v>
      </c>
      <c r="H26" s="23" t="s">
        <v>4580</v>
      </c>
      <c r="I26" s="23" t="s">
        <v>4579</v>
      </c>
      <c r="J26" s="23"/>
      <c r="K26" s="23"/>
      <c r="L26" s="23"/>
      <c r="M26" s="23"/>
      <c r="N26" s="23"/>
      <c r="O26" s="23"/>
      <c r="P26" s="23"/>
      <c r="Q26" s="23"/>
      <c r="R26" s="23"/>
      <c r="S26" s="23"/>
      <c r="T26" s="23"/>
      <c r="U26" s="23"/>
      <c r="V26" s="23"/>
      <c r="W26" s="23"/>
      <c r="X26" s="23"/>
      <c r="Y26" s="23"/>
      <c r="Z26" s="23"/>
    </row>
    <row r="27">
      <c r="A27" s="18" t="s">
        <v>4581</v>
      </c>
      <c r="B27" s="18" t="s">
        <v>4582</v>
      </c>
      <c r="C27" s="18" t="s">
        <v>4583</v>
      </c>
      <c r="D27" s="18" t="s">
        <v>4584</v>
      </c>
      <c r="E27" s="18" t="s">
        <v>4585</v>
      </c>
      <c r="F27" s="19">
        <v>2022.0</v>
      </c>
      <c r="G27" s="20" t="s">
        <v>4586</v>
      </c>
      <c r="H27" s="20" t="s">
        <v>4587</v>
      </c>
      <c r="I27" s="20"/>
      <c r="J27" s="20"/>
      <c r="K27" s="20"/>
      <c r="L27" s="20"/>
      <c r="M27" s="20"/>
      <c r="N27" s="20"/>
      <c r="O27" s="20"/>
      <c r="P27" s="20"/>
      <c r="Q27" s="20"/>
      <c r="R27" s="20"/>
      <c r="S27" s="20"/>
      <c r="T27" s="20"/>
      <c r="U27" s="20"/>
      <c r="V27" s="20"/>
      <c r="W27" s="20"/>
      <c r="X27" s="20"/>
      <c r="Y27" s="20"/>
      <c r="Z27" s="20"/>
    </row>
    <row r="28">
      <c r="A28" s="21" t="s">
        <v>4588</v>
      </c>
      <c r="B28" s="21" t="s">
        <v>4589</v>
      </c>
      <c r="C28" s="21" t="s">
        <v>4590</v>
      </c>
      <c r="D28" s="21" t="s">
        <v>4591</v>
      </c>
      <c r="E28" s="21" t="s">
        <v>4592</v>
      </c>
      <c r="F28" s="22">
        <v>2024.0</v>
      </c>
      <c r="G28" s="23" t="s">
        <v>4593</v>
      </c>
      <c r="H28" s="23" t="s">
        <v>4594</v>
      </c>
      <c r="I28" s="23"/>
      <c r="J28" s="23"/>
      <c r="K28" s="23"/>
      <c r="L28" s="23"/>
      <c r="M28" s="23"/>
      <c r="N28" s="23"/>
      <c r="O28" s="23"/>
      <c r="P28" s="23"/>
      <c r="Q28" s="23"/>
      <c r="R28" s="23"/>
      <c r="S28" s="23"/>
      <c r="T28" s="23"/>
      <c r="U28" s="23"/>
      <c r="V28" s="23"/>
      <c r="W28" s="23"/>
      <c r="X28" s="23"/>
      <c r="Y28" s="23"/>
      <c r="Z28" s="23"/>
    </row>
    <row r="29">
      <c r="A29" s="18" t="s">
        <v>4595</v>
      </c>
      <c r="B29" s="18" t="s">
        <v>4596</v>
      </c>
      <c r="C29" s="18" t="s">
        <v>4597</v>
      </c>
      <c r="D29" s="18" t="s">
        <v>4598</v>
      </c>
      <c r="E29" s="18" t="s">
        <v>4599</v>
      </c>
      <c r="F29" s="19">
        <v>2024.0</v>
      </c>
      <c r="G29" s="20" t="s">
        <v>4600</v>
      </c>
      <c r="H29" s="20" t="s">
        <v>4601</v>
      </c>
      <c r="I29" s="20"/>
      <c r="J29" s="20"/>
      <c r="K29" s="20"/>
      <c r="L29" s="20"/>
      <c r="M29" s="20"/>
      <c r="N29" s="20"/>
      <c r="O29" s="20"/>
      <c r="P29" s="20"/>
      <c r="Q29" s="20"/>
      <c r="R29" s="20"/>
      <c r="S29" s="20"/>
      <c r="T29" s="20"/>
      <c r="U29" s="20"/>
      <c r="V29" s="20"/>
      <c r="W29" s="20"/>
      <c r="X29" s="20"/>
      <c r="Y29" s="20"/>
      <c r="Z29" s="20"/>
    </row>
    <row r="30">
      <c r="A30" s="24" t="s">
        <v>4602</v>
      </c>
      <c r="B30" s="24" t="s">
        <v>4603</v>
      </c>
      <c r="C30" s="24" t="s">
        <v>4604</v>
      </c>
      <c r="D30" s="24" t="s">
        <v>4605</v>
      </c>
      <c r="E30" s="24"/>
      <c r="F30" s="25">
        <v>2022.0</v>
      </c>
      <c r="G30" s="26" t="s">
        <v>4606</v>
      </c>
      <c r="H30" s="26" t="s">
        <v>4607</v>
      </c>
      <c r="I30" s="26"/>
      <c r="J30" s="26"/>
      <c r="K30" s="26"/>
      <c r="L30" s="26"/>
      <c r="M30" s="26"/>
      <c r="N30" s="26"/>
      <c r="O30" s="26"/>
      <c r="P30" s="26"/>
      <c r="Q30" s="26"/>
      <c r="R30" s="26"/>
      <c r="S30" s="26"/>
      <c r="T30" s="26"/>
      <c r="U30" s="26"/>
      <c r="V30" s="26"/>
      <c r="W30" s="26"/>
      <c r="X30" s="26"/>
      <c r="Y30" s="26"/>
      <c r="Z30" s="26"/>
    </row>
    <row r="31">
      <c r="A31" s="18" t="s">
        <v>4608</v>
      </c>
      <c r="B31" s="18" t="s">
        <v>300</v>
      </c>
      <c r="C31" s="18"/>
      <c r="D31" s="18" t="s">
        <v>4609</v>
      </c>
      <c r="E31" s="18"/>
      <c r="F31" s="19">
        <v>2024.0</v>
      </c>
      <c r="G31" s="20" t="s">
        <v>4610</v>
      </c>
      <c r="H31" s="20" t="s">
        <v>4611</v>
      </c>
      <c r="I31" s="20"/>
      <c r="J31" s="20"/>
      <c r="K31" s="20"/>
      <c r="L31" s="20"/>
      <c r="M31" s="20"/>
      <c r="N31" s="20"/>
      <c r="O31" s="20"/>
      <c r="P31" s="20"/>
      <c r="Q31" s="20"/>
      <c r="R31" s="20"/>
      <c r="S31" s="20"/>
      <c r="T31" s="20"/>
      <c r="U31" s="20"/>
      <c r="V31" s="20"/>
      <c r="W31" s="20"/>
      <c r="X31" s="20"/>
      <c r="Y31" s="20"/>
      <c r="Z31" s="20"/>
    </row>
    <row r="32">
      <c r="A32" s="18" t="s">
        <v>4612</v>
      </c>
      <c r="B32" s="18" t="s">
        <v>4613</v>
      </c>
      <c r="C32" s="18"/>
      <c r="D32" s="18" t="s">
        <v>4614</v>
      </c>
      <c r="E32" s="18"/>
      <c r="F32" s="19">
        <v>2023.0</v>
      </c>
      <c r="G32" s="20" t="s">
        <v>4615</v>
      </c>
      <c r="H32" s="20" t="s">
        <v>4616</v>
      </c>
      <c r="I32" s="20"/>
      <c r="J32" s="20"/>
      <c r="K32" s="20"/>
      <c r="L32" s="20"/>
      <c r="M32" s="20"/>
      <c r="N32" s="20"/>
      <c r="O32" s="20"/>
      <c r="P32" s="20"/>
      <c r="Q32" s="20"/>
      <c r="R32" s="20"/>
      <c r="S32" s="20"/>
      <c r="T32" s="20"/>
      <c r="U32" s="20"/>
      <c r="V32" s="20"/>
      <c r="W32" s="20"/>
      <c r="X32" s="20"/>
      <c r="Y32" s="20"/>
      <c r="Z32" s="20"/>
    </row>
    <row r="33">
      <c r="A33" s="18" t="s">
        <v>4617</v>
      </c>
      <c r="B33" s="18" t="s">
        <v>4618</v>
      </c>
      <c r="C33" s="18"/>
      <c r="D33" s="18" t="s">
        <v>4619</v>
      </c>
      <c r="E33" s="18"/>
      <c r="F33" s="19">
        <v>2022.0</v>
      </c>
      <c r="G33" s="20" t="s">
        <v>4620</v>
      </c>
      <c r="H33" s="20" t="s">
        <v>4621</v>
      </c>
      <c r="I33" s="20"/>
      <c r="J33" s="20"/>
      <c r="K33" s="20"/>
      <c r="L33" s="20"/>
      <c r="M33" s="20"/>
      <c r="N33" s="20"/>
      <c r="O33" s="20"/>
      <c r="P33" s="20"/>
      <c r="Q33" s="20"/>
      <c r="R33" s="20"/>
      <c r="S33" s="20"/>
      <c r="T33" s="20"/>
      <c r="U33" s="20"/>
      <c r="V33" s="20"/>
      <c r="W33" s="20"/>
      <c r="X33" s="20"/>
      <c r="Y33" s="20"/>
      <c r="Z33" s="20"/>
    </row>
    <row r="34">
      <c r="A34" s="21" t="s">
        <v>4622</v>
      </c>
      <c r="B34" s="21" t="s">
        <v>75</v>
      </c>
      <c r="C34" s="21" t="s">
        <v>76</v>
      </c>
      <c r="D34" s="21" t="s">
        <v>4623</v>
      </c>
      <c r="E34" s="21" t="s">
        <v>4624</v>
      </c>
      <c r="F34" s="22">
        <v>2024.0</v>
      </c>
      <c r="G34" s="23" t="s">
        <v>4625</v>
      </c>
      <c r="H34" s="23" t="s">
        <v>4626</v>
      </c>
      <c r="I34" s="23"/>
      <c r="J34" s="23"/>
      <c r="K34" s="23"/>
      <c r="L34" s="23"/>
      <c r="M34" s="23"/>
      <c r="N34" s="23"/>
      <c r="O34" s="23"/>
      <c r="P34" s="23"/>
      <c r="Q34" s="23"/>
      <c r="R34" s="23"/>
      <c r="S34" s="23"/>
      <c r="T34" s="23"/>
      <c r="U34" s="23"/>
      <c r="V34" s="23"/>
      <c r="W34" s="23"/>
      <c r="X34" s="23"/>
      <c r="Y34" s="23"/>
      <c r="Z34" s="23"/>
    </row>
    <row r="35">
      <c r="A35" s="18" t="s">
        <v>4627</v>
      </c>
      <c r="B35" s="18" t="s">
        <v>4628</v>
      </c>
      <c r="C35" s="18"/>
      <c r="D35" s="18" t="s">
        <v>4629</v>
      </c>
      <c r="E35" s="18"/>
      <c r="F35" s="19">
        <v>2022.0</v>
      </c>
      <c r="G35" s="20" t="s">
        <v>4630</v>
      </c>
      <c r="H35" s="20" t="s">
        <v>4631</v>
      </c>
      <c r="I35" s="20"/>
      <c r="J35" s="20"/>
      <c r="K35" s="20"/>
      <c r="L35" s="20"/>
      <c r="M35" s="20"/>
      <c r="N35" s="20"/>
      <c r="O35" s="20"/>
      <c r="P35" s="20"/>
      <c r="Q35" s="20"/>
      <c r="R35" s="20"/>
      <c r="S35" s="20"/>
      <c r="T35" s="20"/>
      <c r="U35" s="20"/>
      <c r="V35" s="20"/>
      <c r="W35" s="20"/>
      <c r="X35" s="20"/>
      <c r="Y35" s="20"/>
      <c r="Z35" s="20"/>
    </row>
    <row r="36">
      <c r="A36" s="18" t="s">
        <v>4632</v>
      </c>
      <c r="B36" s="18" t="s">
        <v>4633</v>
      </c>
      <c r="C36" s="18"/>
      <c r="D36" s="18" t="s">
        <v>4634</v>
      </c>
      <c r="E36" s="18"/>
      <c r="F36" s="19">
        <v>2021.0</v>
      </c>
      <c r="G36" s="20" t="s">
        <v>4635</v>
      </c>
      <c r="H36" s="20" t="s">
        <v>4636</v>
      </c>
      <c r="I36" s="20"/>
      <c r="J36" s="20"/>
      <c r="K36" s="20"/>
      <c r="L36" s="20"/>
      <c r="M36" s="20"/>
      <c r="N36" s="20"/>
      <c r="O36" s="20"/>
      <c r="P36" s="20"/>
      <c r="Q36" s="20"/>
      <c r="R36" s="20"/>
      <c r="S36" s="20"/>
      <c r="T36" s="20"/>
      <c r="U36" s="20"/>
      <c r="V36" s="20"/>
      <c r="W36" s="20"/>
      <c r="X36" s="20"/>
      <c r="Y36" s="20"/>
      <c r="Z36" s="20"/>
    </row>
    <row r="37">
      <c r="A37" s="18" t="s">
        <v>4637</v>
      </c>
      <c r="B37" s="18" t="s">
        <v>4638</v>
      </c>
      <c r="C37" s="18"/>
      <c r="D37" s="18" t="s">
        <v>4639</v>
      </c>
      <c r="E37" s="18"/>
      <c r="F37" s="19">
        <v>2023.0</v>
      </c>
      <c r="G37" s="20" t="s">
        <v>4640</v>
      </c>
      <c r="H37" s="20" t="s">
        <v>4641</v>
      </c>
      <c r="I37" s="20"/>
      <c r="J37" s="20"/>
      <c r="K37" s="20"/>
      <c r="L37" s="20"/>
      <c r="M37" s="20"/>
      <c r="N37" s="20"/>
      <c r="O37" s="20"/>
      <c r="P37" s="20"/>
      <c r="Q37" s="20"/>
      <c r="R37" s="20"/>
      <c r="S37" s="20"/>
      <c r="T37" s="20"/>
      <c r="U37" s="20"/>
      <c r="V37" s="20"/>
      <c r="W37" s="20"/>
      <c r="X37" s="20"/>
      <c r="Y37" s="20"/>
      <c r="Z37" s="20"/>
    </row>
    <row r="38">
      <c r="A38" s="21" t="s">
        <v>4642</v>
      </c>
      <c r="B38" s="21" t="s">
        <v>4643</v>
      </c>
      <c r="C38" s="21" t="s">
        <v>4644</v>
      </c>
      <c r="D38" s="21" t="s">
        <v>4645</v>
      </c>
      <c r="E38" s="21" t="s">
        <v>4646</v>
      </c>
      <c r="F38" s="22">
        <v>2024.0</v>
      </c>
      <c r="G38" s="23" t="s">
        <v>4647</v>
      </c>
      <c r="H38" s="23" t="s">
        <v>4648</v>
      </c>
      <c r="I38" s="23"/>
      <c r="J38" s="23"/>
      <c r="K38" s="23"/>
      <c r="L38" s="23"/>
      <c r="M38" s="23"/>
      <c r="N38" s="23"/>
      <c r="O38" s="23"/>
      <c r="P38" s="23"/>
      <c r="Q38" s="23"/>
      <c r="R38" s="23"/>
      <c r="S38" s="23"/>
      <c r="T38" s="23"/>
      <c r="U38" s="23"/>
      <c r="V38" s="23"/>
      <c r="W38" s="23"/>
      <c r="X38" s="23"/>
      <c r="Y38" s="23"/>
      <c r="Z38" s="23"/>
    </row>
    <row r="39">
      <c r="A39" s="18" t="s">
        <v>4649</v>
      </c>
      <c r="B39" s="18" t="s">
        <v>4650</v>
      </c>
      <c r="C39" s="18"/>
      <c r="D39" s="18" t="s">
        <v>4651</v>
      </c>
      <c r="E39" s="18"/>
      <c r="F39" s="19">
        <v>2022.0</v>
      </c>
      <c r="G39" s="20" t="s">
        <v>4652</v>
      </c>
      <c r="H39" s="20" t="s">
        <v>4653</v>
      </c>
      <c r="I39" s="20"/>
      <c r="J39" s="20"/>
      <c r="K39" s="20"/>
      <c r="L39" s="20"/>
      <c r="M39" s="20"/>
      <c r="N39" s="20"/>
      <c r="O39" s="20"/>
      <c r="P39" s="20"/>
      <c r="Q39" s="20"/>
      <c r="R39" s="20"/>
      <c r="S39" s="20"/>
      <c r="T39" s="20"/>
      <c r="U39" s="20"/>
      <c r="V39" s="20"/>
      <c r="W39" s="20"/>
      <c r="X39" s="20"/>
      <c r="Y39" s="20"/>
      <c r="Z39" s="20"/>
    </row>
    <row r="40">
      <c r="A40" s="18" t="s">
        <v>4654</v>
      </c>
      <c r="B40" s="18" t="s">
        <v>4655</v>
      </c>
      <c r="C40" s="18"/>
      <c r="D40" s="18" t="s">
        <v>4656</v>
      </c>
      <c r="E40" s="18"/>
      <c r="F40" s="19">
        <v>2022.0</v>
      </c>
      <c r="G40" s="20" t="s">
        <v>4657</v>
      </c>
      <c r="H40" s="20" t="s">
        <v>4658</v>
      </c>
      <c r="I40" s="20"/>
      <c r="J40" s="20"/>
      <c r="K40" s="20"/>
      <c r="L40" s="20"/>
      <c r="M40" s="20"/>
      <c r="N40" s="20"/>
      <c r="O40" s="20"/>
      <c r="P40" s="20"/>
      <c r="Q40" s="20"/>
      <c r="R40" s="20"/>
      <c r="S40" s="20"/>
      <c r="T40" s="20"/>
      <c r="U40" s="20"/>
      <c r="V40" s="20"/>
      <c r="W40" s="20"/>
      <c r="X40" s="20"/>
      <c r="Y40" s="20"/>
      <c r="Z40" s="20"/>
    </row>
    <row r="41">
      <c r="A41" s="18" t="s">
        <v>4659</v>
      </c>
      <c r="B41" s="18" t="s">
        <v>4660</v>
      </c>
      <c r="C41" s="18"/>
      <c r="D41" s="18" t="s">
        <v>4661</v>
      </c>
      <c r="E41" s="18"/>
      <c r="F41" s="19">
        <v>2022.0</v>
      </c>
      <c r="G41" s="20" t="s">
        <v>4662</v>
      </c>
      <c r="H41" s="20" t="s">
        <v>4663</v>
      </c>
      <c r="I41" s="20"/>
      <c r="J41" s="20"/>
      <c r="K41" s="20"/>
      <c r="L41" s="20"/>
      <c r="M41" s="20"/>
      <c r="N41" s="20"/>
      <c r="O41" s="20"/>
      <c r="P41" s="20"/>
      <c r="Q41" s="20"/>
      <c r="R41" s="20"/>
      <c r="S41" s="20"/>
      <c r="T41" s="20"/>
      <c r="U41" s="20"/>
      <c r="V41" s="20"/>
      <c r="W41" s="20"/>
      <c r="X41" s="20"/>
      <c r="Y41" s="20"/>
      <c r="Z41" s="20"/>
    </row>
    <row r="42">
      <c r="A42" s="18" t="s">
        <v>4664</v>
      </c>
      <c r="B42" s="18" t="s">
        <v>4665</v>
      </c>
      <c r="C42" s="18"/>
      <c r="D42" s="18" t="s">
        <v>4666</v>
      </c>
      <c r="E42" s="18"/>
      <c r="F42" s="19">
        <v>2021.0</v>
      </c>
      <c r="G42" s="20" t="s">
        <v>4667</v>
      </c>
      <c r="H42" s="20" t="s">
        <v>4668</v>
      </c>
      <c r="I42" s="20"/>
      <c r="J42" s="20"/>
      <c r="K42" s="20"/>
      <c r="L42" s="20"/>
      <c r="M42" s="20"/>
      <c r="N42" s="20"/>
      <c r="O42" s="20"/>
      <c r="P42" s="20"/>
      <c r="Q42" s="20"/>
      <c r="R42" s="20"/>
      <c r="S42" s="20"/>
      <c r="T42" s="20"/>
      <c r="U42" s="20"/>
      <c r="V42" s="20"/>
      <c r="W42" s="20"/>
      <c r="X42" s="20"/>
      <c r="Y42" s="20"/>
      <c r="Z42" s="20"/>
    </row>
    <row r="43">
      <c r="A43" s="21" t="s">
        <v>4669</v>
      </c>
      <c r="B43" s="21" t="s">
        <v>4670</v>
      </c>
      <c r="C43" s="21" t="s">
        <v>4671</v>
      </c>
      <c r="D43" s="21" t="s">
        <v>4672</v>
      </c>
      <c r="E43" s="21" t="s">
        <v>4673</v>
      </c>
      <c r="F43" s="22">
        <v>2022.0</v>
      </c>
      <c r="G43" s="23" t="s">
        <v>4674</v>
      </c>
      <c r="H43" s="23" t="s">
        <v>4675</v>
      </c>
      <c r="I43" s="23"/>
      <c r="J43" s="23"/>
      <c r="K43" s="23"/>
      <c r="L43" s="23"/>
      <c r="M43" s="23"/>
      <c r="N43" s="23"/>
      <c r="O43" s="23"/>
      <c r="P43" s="23"/>
      <c r="Q43" s="23"/>
      <c r="R43" s="23"/>
      <c r="S43" s="23"/>
      <c r="T43" s="23"/>
      <c r="U43" s="23"/>
      <c r="V43" s="23"/>
      <c r="W43" s="23"/>
      <c r="X43" s="23"/>
      <c r="Y43" s="23"/>
      <c r="Z43" s="23"/>
    </row>
    <row r="44">
      <c r="A44" s="21" t="s">
        <v>4430</v>
      </c>
      <c r="B44" s="21" t="s">
        <v>4676</v>
      </c>
      <c r="C44" s="21" t="s">
        <v>4677</v>
      </c>
      <c r="D44" s="21" t="s">
        <v>4678</v>
      </c>
      <c r="E44" s="21" t="s">
        <v>4679</v>
      </c>
      <c r="F44" s="22">
        <v>2024.0</v>
      </c>
      <c r="G44" s="23" t="s">
        <v>4680</v>
      </c>
      <c r="H44" s="23" t="s">
        <v>4681</v>
      </c>
      <c r="I44" s="23"/>
      <c r="J44" s="23"/>
      <c r="K44" s="23"/>
      <c r="L44" s="23"/>
      <c r="M44" s="23"/>
      <c r="N44" s="23"/>
      <c r="O44" s="23"/>
      <c r="P44" s="23"/>
      <c r="Q44" s="23"/>
      <c r="R44" s="23"/>
      <c r="S44" s="23"/>
      <c r="T44" s="23"/>
      <c r="U44" s="23"/>
      <c r="V44" s="23"/>
      <c r="W44" s="23"/>
      <c r="X44" s="23"/>
      <c r="Y44" s="23"/>
      <c r="Z44" s="23"/>
    </row>
    <row r="45">
      <c r="A45" s="21" t="s">
        <v>4682</v>
      </c>
      <c r="B45" s="21" t="s">
        <v>4683</v>
      </c>
      <c r="C45" s="21" t="s">
        <v>4684</v>
      </c>
      <c r="D45" s="21" t="s">
        <v>4685</v>
      </c>
      <c r="E45" s="21" t="s">
        <v>4686</v>
      </c>
      <c r="F45" s="22">
        <v>2022.0</v>
      </c>
      <c r="G45" s="23" t="s">
        <v>4687</v>
      </c>
      <c r="H45" s="23" t="s">
        <v>4688</v>
      </c>
      <c r="I45" s="23"/>
      <c r="J45" s="23"/>
      <c r="K45" s="23"/>
      <c r="L45" s="23"/>
      <c r="M45" s="23"/>
      <c r="N45" s="23"/>
      <c r="O45" s="23"/>
      <c r="P45" s="23"/>
      <c r="Q45" s="23"/>
      <c r="R45" s="23"/>
      <c r="S45" s="23"/>
      <c r="T45" s="23"/>
      <c r="U45" s="23"/>
      <c r="V45" s="23"/>
      <c r="W45" s="23"/>
      <c r="X45" s="23"/>
      <c r="Y45" s="23"/>
      <c r="Z45" s="23"/>
    </row>
    <row r="46">
      <c r="A46" s="18" t="s">
        <v>4689</v>
      </c>
      <c r="B46" s="18" t="s">
        <v>4690</v>
      </c>
      <c r="C46" s="18"/>
      <c r="D46" s="18" t="s">
        <v>4691</v>
      </c>
      <c r="E46" s="18"/>
      <c r="F46" s="19">
        <v>2021.0</v>
      </c>
      <c r="G46" s="20" t="s">
        <v>4692</v>
      </c>
      <c r="H46" s="20" t="s">
        <v>4693</v>
      </c>
      <c r="I46" s="20"/>
      <c r="J46" s="20"/>
      <c r="K46" s="20"/>
      <c r="L46" s="20"/>
      <c r="M46" s="20"/>
      <c r="N46" s="20"/>
      <c r="O46" s="20"/>
      <c r="P46" s="20"/>
      <c r="Q46" s="20"/>
      <c r="R46" s="20"/>
      <c r="S46" s="20"/>
      <c r="T46" s="20"/>
      <c r="U46" s="20"/>
      <c r="V46" s="20"/>
      <c r="W46" s="20"/>
      <c r="X46" s="20"/>
      <c r="Y46" s="20"/>
      <c r="Z46" s="20"/>
    </row>
    <row r="47">
      <c r="A47" s="18" t="s">
        <v>4694</v>
      </c>
      <c r="B47" s="18" t="s">
        <v>4695</v>
      </c>
      <c r="C47" s="18"/>
      <c r="D47" s="18" t="s">
        <v>4696</v>
      </c>
      <c r="E47" s="18"/>
      <c r="F47" s="19">
        <v>2022.0</v>
      </c>
      <c r="G47" s="20" t="s">
        <v>4697</v>
      </c>
      <c r="H47" s="20" t="s">
        <v>4698</v>
      </c>
      <c r="I47" s="20"/>
      <c r="J47" s="20"/>
      <c r="K47" s="20"/>
      <c r="L47" s="20"/>
      <c r="M47" s="20"/>
      <c r="N47" s="20"/>
      <c r="O47" s="20"/>
      <c r="P47" s="20"/>
      <c r="Q47" s="20"/>
      <c r="R47" s="20"/>
      <c r="S47" s="20"/>
      <c r="T47" s="20"/>
      <c r="U47" s="20"/>
      <c r="V47" s="20"/>
      <c r="W47" s="20"/>
      <c r="X47" s="20"/>
      <c r="Y47" s="20"/>
      <c r="Z47" s="20"/>
    </row>
    <row r="48">
      <c r="A48" s="24" t="s">
        <v>4699</v>
      </c>
      <c r="B48" s="24" t="s">
        <v>4700</v>
      </c>
      <c r="C48" s="24"/>
      <c r="D48" s="24" t="s">
        <v>4701</v>
      </c>
      <c r="E48" s="24"/>
      <c r="F48" s="25">
        <v>2023.0</v>
      </c>
      <c r="G48" s="26" t="s">
        <v>4702</v>
      </c>
      <c r="H48" s="26" t="s">
        <v>4703</v>
      </c>
      <c r="I48" s="26"/>
      <c r="J48" s="26"/>
      <c r="K48" s="26"/>
      <c r="L48" s="26"/>
      <c r="M48" s="26"/>
      <c r="N48" s="26"/>
      <c r="O48" s="26"/>
      <c r="P48" s="26"/>
      <c r="Q48" s="26"/>
      <c r="R48" s="26"/>
      <c r="S48" s="26"/>
      <c r="T48" s="26"/>
      <c r="U48" s="26"/>
      <c r="V48" s="26"/>
      <c r="W48" s="26"/>
      <c r="X48" s="26"/>
      <c r="Y48" s="26"/>
      <c r="Z48" s="26"/>
    </row>
    <row r="49">
      <c r="A49" s="21" t="s">
        <v>4704</v>
      </c>
      <c r="B49" s="21" t="s">
        <v>577</v>
      </c>
      <c r="C49" s="21"/>
      <c r="D49" s="21" t="s">
        <v>4705</v>
      </c>
      <c r="E49" s="21"/>
      <c r="F49" s="22">
        <v>2023.0</v>
      </c>
      <c r="G49" s="23" t="s">
        <v>4706</v>
      </c>
      <c r="H49" s="23" t="s">
        <v>4707</v>
      </c>
      <c r="I49" s="23"/>
      <c r="J49" s="23"/>
      <c r="K49" s="23"/>
      <c r="L49" s="23"/>
      <c r="M49" s="23"/>
      <c r="N49" s="23"/>
      <c r="O49" s="23"/>
      <c r="P49" s="23"/>
      <c r="Q49" s="23"/>
      <c r="R49" s="23"/>
      <c r="S49" s="23"/>
      <c r="T49" s="23"/>
      <c r="U49" s="23"/>
      <c r="V49" s="23"/>
      <c r="W49" s="23"/>
      <c r="X49" s="23"/>
      <c r="Y49" s="23"/>
      <c r="Z49" s="23"/>
    </row>
    <row r="50">
      <c r="A50" s="21" t="s">
        <v>4708</v>
      </c>
      <c r="B50" s="21" t="s">
        <v>927</v>
      </c>
      <c r="C50" s="21" t="s">
        <v>4709</v>
      </c>
      <c r="D50" s="21" t="s">
        <v>4710</v>
      </c>
      <c r="E50" s="21"/>
      <c r="F50" s="22">
        <v>2022.0</v>
      </c>
      <c r="G50" s="23" t="s">
        <v>4711</v>
      </c>
      <c r="H50" s="23" t="s">
        <v>4712</v>
      </c>
      <c r="I50" s="23"/>
      <c r="J50" s="23"/>
      <c r="K50" s="23"/>
      <c r="L50" s="23"/>
      <c r="M50" s="23"/>
      <c r="N50" s="23"/>
      <c r="O50" s="23"/>
      <c r="P50" s="23"/>
      <c r="Q50" s="23"/>
      <c r="R50" s="23"/>
      <c r="S50" s="23"/>
      <c r="T50" s="23"/>
      <c r="U50" s="23"/>
      <c r="V50" s="23"/>
      <c r="W50" s="23"/>
      <c r="X50" s="23"/>
      <c r="Y50" s="23"/>
      <c r="Z50" s="23"/>
    </row>
    <row r="51">
      <c r="A51" s="18" t="s">
        <v>4713</v>
      </c>
      <c r="B51" s="18" t="s">
        <v>4714</v>
      </c>
      <c r="C51" s="18" t="s">
        <v>4715</v>
      </c>
      <c r="D51" s="18" t="s">
        <v>4716</v>
      </c>
      <c r="E51" s="18"/>
      <c r="F51" s="19">
        <v>2021.0</v>
      </c>
      <c r="G51" s="20" t="s">
        <v>4717</v>
      </c>
      <c r="H51" s="20" t="s">
        <v>4718</v>
      </c>
      <c r="I51" s="20"/>
      <c r="J51" s="20"/>
      <c r="K51" s="20"/>
      <c r="L51" s="20"/>
      <c r="M51" s="20"/>
      <c r="N51" s="20"/>
      <c r="O51" s="20"/>
      <c r="P51" s="20"/>
      <c r="Q51" s="20"/>
      <c r="R51" s="20"/>
      <c r="S51" s="20"/>
      <c r="T51" s="20"/>
      <c r="U51" s="20"/>
      <c r="V51" s="20"/>
      <c r="W51" s="20"/>
      <c r="X51" s="20"/>
      <c r="Y51" s="20"/>
      <c r="Z51" s="20"/>
    </row>
    <row r="52">
      <c r="A52" s="18" t="s">
        <v>4719</v>
      </c>
      <c r="B52" s="18" t="s">
        <v>4720</v>
      </c>
      <c r="C52" s="18"/>
      <c r="D52" s="18" t="s">
        <v>4721</v>
      </c>
      <c r="E52" s="18"/>
      <c r="F52" s="19">
        <v>2021.0</v>
      </c>
      <c r="G52" s="20" t="s">
        <v>4722</v>
      </c>
      <c r="H52" s="20" t="s">
        <v>4723</v>
      </c>
      <c r="I52" s="20"/>
      <c r="J52" s="20"/>
      <c r="K52" s="20"/>
      <c r="L52" s="20"/>
      <c r="M52" s="20"/>
      <c r="N52" s="20"/>
      <c r="O52" s="20"/>
      <c r="P52" s="20"/>
      <c r="Q52" s="20"/>
      <c r="R52" s="20"/>
      <c r="S52" s="20"/>
      <c r="T52" s="20"/>
      <c r="U52" s="20"/>
      <c r="V52" s="20"/>
      <c r="W52" s="20"/>
      <c r="X52" s="20"/>
      <c r="Y52" s="20"/>
      <c r="Z52" s="20"/>
    </row>
    <row r="53">
      <c r="A53" s="18" t="s">
        <v>4724</v>
      </c>
      <c r="B53" s="18" t="s">
        <v>4725</v>
      </c>
      <c r="C53" s="18" t="s">
        <v>4726</v>
      </c>
      <c r="D53" s="18" t="s">
        <v>4727</v>
      </c>
      <c r="E53" s="18"/>
      <c r="F53" s="19">
        <v>2024.0</v>
      </c>
      <c r="G53" s="20" t="s">
        <v>4728</v>
      </c>
      <c r="H53" s="20" t="s">
        <v>4729</v>
      </c>
      <c r="I53" s="20"/>
      <c r="J53" s="20"/>
      <c r="K53" s="20"/>
      <c r="L53" s="20"/>
      <c r="M53" s="20"/>
      <c r="N53" s="20"/>
      <c r="O53" s="20"/>
      <c r="P53" s="20"/>
      <c r="Q53" s="20"/>
      <c r="R53" s="20"/>
      <c r="S53" s="20"/>
      <c r="T53" s="20"/>
      <c r="U53" s="20"/>
      <c r="V53" s="20"/>
      <c r="W53" s="20"/>
      <c r="X53" s="20"/>
      <c r="Y53" s="20"/>
      <c r="Z53" s="20"/>
    </row>
    <row r="54">
      <c r="A54" s="18" t="s">
        <v>4730</v>
      </c>
      <c r="B54" s="18" t="s">
        <v>4731</v>
      </c>
      <c r="C54" s="18" t="s">
        <v>4732</v>
      </c>
      <c r="D54" s="18" t="s">
        <v>4733</v>
      </c>
      <c r="E54" s="18" t="s">
        <v>4734</v>
      </c>
      <c r="F54" s="19">
        <v>2023.0</v>
      </c>
      <c r="G54" s="20" t="s">
        <v>4735</v>
      </c>
      <c r="H54" s="20" t="s">
        <v>4736</v>
      </c>
      <c r="I54" s="20"/>
      <c r="J54" s="20"/>
      <c r="K54" s="20"/>
      <c r="L54" s="20"/>
      <c r="M54" s="20"/>
      <c r="N54" s="20"/>
      <c r="O54" s="20"/>
      <c r="P54" s="20"/>
      <c r="Q54" s="20"/>
      <c r="R54" s="20"/>
      <c r="S54" s="20"/>
      <c r="T54" s="20"/>
      <c r="U54" s="20"/>
      <c r="V54" s="20"/>
      <c r="W54" s="20"/>
      <c r="X54" s="20"/>
      <c r="Y54" s="20"/>
      <c r="Z54" s="20"/>
    </row>
    <row r="55">
      <c r="A55" s="24" t="s">
        <v>4737</v>
      </c>
      <c r="B55" s="24" t="s">
        <v>4738</v>
      </c>
      <c r="C55" s="24" t="s">
        <v>4739</v>
      </c>
      <c r="D55" s="24" t="s">
        <v>4740</v>
      </c>
      <c r="E55" s="24" t="s">
        <v>4741</v>
      </c>
      <c r="F55" s="25">
        <v>2023.0</v>
      </c>
      <c r="G55" s="26" t="s">
        <v>4742</v>
      </c>
      <c r="H55" s="26" t="s">
        <v>4743</v>
      </c>
      <c r="I55" s="26"/>
      <c r="J55" s="26"/>
      <c r="K55" s="26"/>
      <c r="L55" s="26"/>
      <c r="M55" s="26"/>
      <c r="N55" s="26"/>
      <c r="O55" s="26"/>
      <c r="P55" s="26"/>
      <c r="Q55" s="26"/>
      <c r="R55" s="26"/>
      <c r="S55" s="26"/>
      <c r="T55" s="26"/>
      <c r="U55" s="26"/>
      <c r="V55" s="26"/>
      <c r="W55" s="26"/>
      <c r="X55" s="26"/>
      <c r="Y55" s="26"/>
      <c r="Z55" s="26"/>
    </row>
    <row r="56">
      <c r="A56" s="18" t="s">
        <v>4744</v>
      </c>
      <c r="B56" s="18" t="s">
        <v>4745</v>
      </c>
      <c r="C56" s="18" t="s">
        <v>4746</v>
      </c>
      <c r="D56" s="18" t="s">
        <v>4747</v>
      </c>
      <c r="E56" s="18"/>
      <c r="F56" s="19">
        <v>2023.0</v>
      </c>
      <c r="G56" s="20" t="s">
        <v>4748</v>
      </c>
      <c r="H56" s="20" t="s">
        <v>4749</v>
      </c>
      <c r="I56" s="20"/>
      <c r="J56" s="20"/>
      <c r="K56" s="20"/>
      <c r="L56" s="20"/>
      <c r="M56" s="20"/>
      <c r="N56" s="20"/>
      <c r="O56" s="20"/>
      <c r="P56" s="20"/>
      <c r="Q56" s="20"/>
      <c r="R56" s="20"/>
      <c r="S56" s="20"/>
      <c r="T56" s="20"/>
      <c r="U56" s="20"/>
      <c r="V56" s="20"/>
      <c r="W56" s="20"/>
      <c r="X56" s="20"/>
      <c r="Y56" s="20"/>
      <c r="Z56" s="20"/>
    </row>
    <row r="57">
      <c r="A57" s="18" t="s">
        <v>4750</v>
      </c>
      <c r="B57" s="18" t="s">
        <v>4751</v>
      </c>
      <c r="C57" s="18"/>
      <c r="D57" s="18" t="s">
        <v>4752</v>
      </c>
      <c r="E57" s="18" t="s">
        <v>4753</v>
      </c>
      <c r="F57" s="19">
        <v>2022.0</v>
      </c>
      <c r="G57" s="20" t="s">
        <v>4754</v>
      </c>
      <c r="H57" s="20" t="s">
        <v>4755</v>
      </c>
      <c r="I57" s="20"/>
      <c r="J57" s="20"/>
      <c r="K57" s="20"/>
      <c r="L57" s="20"/>
      <c r="M57" s="20"/>
      <c r="N57" s="20"/>
      <c r="O57" s="20"/>
      <c r="P57" s="20"/>
      <c r="Q57" s="20"/>
      <c r="R57" s="20"/>
      <c r="S57" s="20"/>
      <c r="T57" s="20"/>
      <c r="U57" s="20"/>
      <c r="V57" s="20"/>
      <c r="W57" s="20"/>
      <c r="X57" s="20"/>
      <c r="Y57" s="20"/>
      <c r="Z57" s="20"/>
    </row>
    <row r="58">
      <c r="A58" s="18" t="s">
        <v>4756</v>
      </c>
      <c r="B58" s="18" t="s">
        <v>4757</v>
      </c>
      <c r="C58" s="18" t="s">
        <v>4758</v>
      </c>
      <c r="D58" s="18" t="s">
        <v>4759</v>
      </c>
      <c r="E58" s="18"/>
      <c r="F58" s="19">
        <v>2023.0</v>
      </c>
      <c r="G58" s="20" t="s">
        <v>4760</v>
      </c>
      <c r="H58" s="20" t="s">
        <v>4761</v>
      </c>
      <c r="I58" s="20"/>
      <c r="J58" s="20"/>
      <c r="K58" s="20"/>
      <c r="L58" s="20"/>
      <c r="M58" s="20"/>
      <c r="N58" s="20"/>
      <c r="O58" s="20"/>
      <c r="P58" s="20"/>
      <c r="Q58" s="20"/>
      <c r="R58" s="20"/>
      <c r="S58" s="20"/>
      <c r="T58" s="20"/>
      <c r="U58" s="20"/>
      <c r="V58" s="20"/>
      <c r="W58" s="20"/>
      <c r="X58" s="20"/>
      <c r="Y58" s="20"/>
      <c r="Z58" s="20"/>
    </row>
    <row r="59">
      <c r="A59" s="18" t="s">
        <v>4762</v>
      </c>
      <c r="B59" s="18" t="s">
        <v>4763</v>
      </c>
      <c r="C59" s="18" t="s">
        <v>4764</v>
      </c>
      <c r="D59" s="18" t="s">
        <v>4765</v>
      </c>
      <c r="E59" s="18"/>
      <c r="F59" s="19">
        <v>2024.0</v>
      </c>
      <c r="G59" s="20" t="s">
        <v>4766</v>
      </c>
      <c r="H59" s="20" t="s">
        <v>4767</v>
      </c>
      <c r="I59" s="20"/>
      <c r="J59" s="20"/>
      <c r="K59" s="20"/>
      <c r="L59" s="20"/>
      <c r="M59" s="20"/>
      <c r="N59" s="20"/>
      <c r="O59" s="20"/>
      <c r="P59" s="20"/>
      <c r="Q59" s="20"/>
      <c r="R59" s="20"/>
      <c r="S59" s="20"/>
      <c r="T59" s="20"/>
      <c r="U59" s="20"/>
      <c r="V59" s="20"/>
      <c r="W59" s="20"/>
      <c r="X59" s="20"/>
      <c r="Y59" s="20"/>
      <c r="Z59" s="20"/>
    </row>
    <row r="60">
      <c r="A60" s="18" t="s">
        <v>4768</v>
      </c>
      <c r="B60" s="18" t="s">
        <v>4769</v>
      </c>
      <c r="C60" s="18"/>
      <c r="D60" s="18" t="s">
        <v>4770</v>
      </c>
      <c r="E60" s="18"/>
      <c r="F60" s="19">
        <v>2022.0</v>
      </c>
      <c r="G60" s="20" t="s">
        <v>4771</v>
      </c>
      <c r="H60" s="20" t="s">
        <v>4772</v>
      </c>
      <c r="I60" s="20"/>
      <c r="J60" s="20"/>
      <c r="K60" s="20"/>
      <c r="L60" s="20"/>
      <c r="M60" s="20"/>
      <c r="N60" s="20"/>
      <c r="O60" s="20"/>
      <c r="P60" s="20"/>
      <c r="Q60" s="20"/>
      <c r="R60" s="20"/>
      <c r="S60" s="20"/>
      <c r="T60" s="20"/>
      <c r="U60" s="20"/>
      <c r="V60" s="20"/>
      <c r="W60" s="20"/>
      <c r="X60" s="20"/>
      <c r="Y60" s="20"/>
      <c r="Z60" s="20"/>
    </row>
    <row r="61">
      <c r="A61" s="18" t="s">
        <v>4773</v>
      </c>
      <c r="B61" s="18" t="s">
        <v>4774</v>
      </c>
      <c r="C61" s="18"/>
      <c r="D61" s="18" t="s">
        <v>4775</v>
      </c>
      <c r="E61" s="18"/>
      <c r="F61" s="19">
        <v>2023.0</v>
      </c>
      <c r="G61" s="20" t="s">
        <v>4776</v>
      </c>
      <c r="H61" s="20" t="s">
        <v>4777</v>
      </c>
      <c r="I61" s="20"/>
      <c r="J61" s="20"/>
      <c r="K61" s="20"/>
      <c r="L61" s="20"/>
      <c r="M61" s="20"/>
      <c r="N61" s="20"/>
      <c r="O61" s="20"/>
      <c r="P61" s="20"/>
      <c r="Q61" s="20"/>
      <c r="R61" s="20"/>
      <c r="S61" s="20"/>
      <c r="T61" s="20"/>
      <c r="U61" s="20"/>
      <c r="V61" s="20"/>
      <c r="W61" s="20"/>
      <c r="X61" s="20"/>
      <c r="Y61" s="20"/>
      <c r="Z61" s="20"/>
    </row>
    <row r="62">
      <c r="A62" s="21" t="s">
        <v>4778</v>
      </c>
      <c r="B62" s="21" t="s">
        <v>4779</v>
      </c>
      <c r="C62" s="21" t="s">
        <v>4780</v>
      </c>
      <c r="D62" s="21" t="s">
        <v>4781</v>
      </c>
      <c r="E62" s="21" t="s">
        <v>4782</v>
      </c>
      <c r="F62" s="22">
        <v>2022.0</v>
      </c>
      <c r="G62" s="23"/>
      <c r="H62" s="23" t="s">
        <v>4783</v>
      </c>
      <c r="I62" s="23"/>
      <c r="J62" s="23"/>
      <c r="K62" s="23"/>
      <c r="L62" s="23"/>
      <c r="M62" s="23"/>
      <c r="N62" s="23"/>
      <c r="O62" s="23"/>
      <c r="P62" s="23"/>
      <c r="Q62" s="23"/>
      <c r="R62" s="23"/>
      <c r="S62" s="23"/>
      <c r="T62" s="23"/>
      <c r="U62" s="23"/>
      <c r="V62" s="23"/>
      <c r="W62" s="23"/>
      <c r="X62" s="23"/>
      <c r="Y62" s="23"/>
      <c r="Z62" s="23"/>
    </row>
    <row r="63">
      <c r="A63" s="18" t="s">
        <v>4784</v>
      </c>
      <c r="B63" s="18" t="s">
        <v>4785</v>
      </c>
      <c r="C63" s="18"/>
      <c r="D63" s="18" t="s">
        <v>4786</v>
      </c>
      <c r="E63" s="18"/>
      <c r="F63" s="19">
        <v>2023.0</v>
      </c>
      <c r="G63" s="20"/>
      <c r="H63" s="20" t="s">
        <v>4787</v>
      </c>
      <c r="I63" s="20"/>
      <c r="J63" s="20"/>
      <c r="K63" s="20"/>
      <c r="L63" s="20"/>
      <c r="M63" s="20"/>
      <c r="N63" s="20"/>
      <c r="O63" s="20"/>
      <c r="P63" s="20"/>
      <c r="Q63" s="20"/>
      <c r="R63" s="20"/>
      <c r="S63" s="20"/>
      <c r="T63" s="20"/>
      <c r="U63" s="20"/>
      <c r="V63" s="20"/>
      <c r="W63" s="20"/>
      <c r="X63" s="20"/>
      <c r="Y63" s="20"/>
      <c r="Z63" s="20"/>
    </row>
    <row r="64">
      <c r="A64" s="18" t="s">
        <v>4788</v>
      </c>
      <c r="B64" s="18" t="s">
        <v>4789</v>
      </c>
      <c r="C64" s="18"/>
      <c r="D64" s="18" t="s">
        <v>4790</v>
      </c>
      <c r="E64" s="18"/>
      <c r="F64" s="19">
        <v>2023.0</v>
      </c>
      <c r="G64" s="20" t="s">
        <v>4791</v>
      </c>
      <c r="H64" s="20" t="s">
        <v>4792</v>
      </c>
      <c r="I64" s="20"/>
      <c r="J64" s="20"/>
      <c r="K64" s="20"/>
      <c r="L64" s="20"/>
      <c r="M64" s="20"/>
      <c r="N64" s="20"/>
      <c r="O64" s="20"/>
      <c r="P64" s="20"/>
      <c r="Q64" s="20"/>
      <c r="R64" s="20"/>
      <c r="S64" s="20"/>
      <c r="T64" s="20"/>
      <c r="U64" s="20"/>
      <c r="V64" s="20"/>
      <c r="W64" s="20"/>
      <c r="X64" s="20"/>
      <c r="Y64" s="20"/>
      <c r="Z64" s="20"/>
    </row>
    <row r="65">
      <c r="A65" s="18" t="s">
        <v>4793</v>
      </c>
      <c r="B65" s="18" t="s">
        <v>4794</v>
      </c>
      <c r="C65" s="18"/>
      <c r="D65" s="18" t="s">
        <v>4795</v>
      </c>
      <c r="E65" s="18"/>
      <c r="F65" s="19">
        <v>2022.0</v>
      </c>
      <c r="G65" s="20" t="s">
        <v>4796</v>
      </c>
      <c r="H65" s="20" t="s">
        <v>4797</v>
      </c>
      <c r="I65" s="20"/>
      <c r="J65" s="20"/>
      <c r="K65" s="20"/>
      <c r="L65" s="20"/>
      <c r="M65" s="20"/>
      <c r="N65" s="20"/>
      <c r="O65" s="20"/>
      <c r="P65" s="20"/>
      <c r="Q65" s="20"/>
      <c r="R65" s="20"/>
      <c r="S65" s="20"/>
      <c r="T65" s="20"/>
      <c r="U65" s="20"/>
      <c r="V65" s="20"/>
      <c r="W65" s="20"/>
      <c r="X65" s="20"/>
      <c r="Y65" s="20"/>
      <c r="Z65" s="20"/>
    </row>
    <row r="66">
      <c r="A66" s="18" t="s">
        <v>4798</v>
      </c>
      <c r="B66" s="18" t="s">
        <v>4799</v>
      </c>
      <c r="C66" s="18"/>
      <c r="D66" s="18" t="s">
        <v>4800</v>
      </c>
      <c r="E66" s="18"/>
      <c r="F66" s="19">
        <v>2021.0</v>
      </c>
      <c r="G66" s="20" t="s">
        <v>4801</v>
      </c>
      <c r="H66" s="20" t="s">
        <v>4802</v>
      </c>
      <c r="I66" s="20"/>
      <c r="J66" s="20"/>
      <c r="K66" s="20"/>
      <c r="L66" s="20"/>
      <c r="M66" s="20"/>
      <c r="N66" s="20"/>
      <c r="O66" s="20"/>
      <c r="P66" s="20"/>
      <c r="Q66" s="20"/>
      <c r="R66" s="20"/>
      <c r="S66" s="20"/>
      <c r="T66" s="20"/>
      <c r="U66" s="20"/>
      <c r="V66" s="20"/>
      <c r="W66" s="20"/>
      <c r="X66" s="20"/>
      <c r="Y66" s="20"/>
      <c r="Z66" s="20"/>
    </row>
    <row r="67">
      <c r="A67" s="18" t="s">
        <v>4803</v>
      </c>
      <c r="B67" s="18" t="s">
        <v>4804</v>
      </c>
      <c r="C67" s="18" t="s">
        <v>4805</v>
      </c>
      <c r="D67" s="18" t="s">
        <v>4806</v>
      </c>
      <c r="E67" s="18"/>
      <c r="F67" s="19">
        <v>2024.0</v>
      </c>
      <c r="G67" s="20" t="s">
        <v>4807</v>
      </c>
      <c r="H67" s="20" t="s">
        <v>4808</v>
      </c>
      <c r="I67" s="20"/>
      <c r="J67" s="20"/>
      <c r="K67" s="20"/>
      <c r="L67" s="20"/>
      <c r="M67" s="20"/>
      <c r="N67" s="20"/>
      <c r="O67" s="20"/>
      <c r="P67" s="20"/>
      <c r="Q67" s="20"/>
      <c r="R67" s="20"/>
      <c r="S67" s="20"/>
      <c r="T67" s="20"/>
      <c r="U67" s="20"/>
      <c r="V67" s="20"/>
      <c r="W67" s="20"/>
      <c r="X67" s="20"/>
      <c r="Y67" s="20"/>
      <c r="Z67" s="20"/>
    </row>
    <row r="68">
      <c r="A68" s="18" t="s">
        <v>4809</v>
      </c>
      <c r="B68" s="18" t="s">
        <v>4810</v>
      </c>
      <c r="C68" s="18"/>
      <c r="D68" s="18" t="s">
        <v>4811</v>
      </c>
      <c r="E68" s="18"/>
      <c r="F68" s="19">
        <v>2024.0</v>
      </c>
      <c r="G68" s="20" t="s">
        <v>4812</v>
      </c>
      <c r="H68" s="20" t="s">
        <v>4813</v>
      </c>
      <c r="I68" s="20"/>
      <c r="J68" s="20"/>
      <c r="K68" s="20"/>
      <c r="L68" s="20"/>
      <c r="M68" s="20"/>
      <c r="N68" s="20"/>
      <c r="O68" s="20"/>
      <c r="P68" s="20"/>
      <c r="Q68" s="20"/>
      <c r="R68" s="20"/>
      <c r="S68" s="20"/>
      <c r="T68" s="20"/>
      <c r="U68" s="20"/>
      <c r="V68" s="20"/>
      <c r="W68" s="20"/>
      <c r="X68" s="20"/>
      <c r="Y68" s="20"/>
      <c r="Z68" s="20"/>
    </row>
    <row r="69">
      <c r="A69" s="18" t="s">
        <v>4814</v>
      </c>
      <c r="B69" s="18" t="s">
        <v>4815</v>
      </c>
      <c r="C69" s="18"/>
      <c r="D69" s="18" t="s">
        <v>4816</v>
      </c>
      <c r="E69" s="18"/>
      <c r="F69" s="19">
        <v>2021.0</v>
      </c>
      <c r="G69" s="20"/>
      <c r="H69" s="20" t="s">
        <v>4817</v>
      </c>
      <c r="I69" s="20"/>
      <c r="J69" s="20"/>
      <c r="K69" s="20"/>
      <c r="L69" s="20"/>
      <c r="M69" s="20"/>
      <c r="N69" s="20"/>
      <c r="O69" s="20"/>
      <c r="P69" s="20"/>
      <c r="Q69" s="20"/>
      <c r="R69" s="20"/>
      <c r="S69" s="20"/>
      <c r="T69" s="20"/>
      <c r="U69" s="20"/>
      <c r="V69" s="20"/>
      <c r="W69" s="20"/>
      <c r="X69" s="20"/>
      <c r="Y69" s="20"/>
      <c r="Z69" s="20"/>
    </row>
    <row r="70">
      <c r="A70" s="18" t="s">
        <v>4818</v>
      </c>
      <c r="B70" s="18" t="s">
        <v>4819</v>
      </c>
      <c r="C70" s="18"/>
      <c r="D70" s="18" t="s">
        <v>4820</v>
      </c>
      <c r="E70" s="18"/>
      <c r="F70" s="19">
        <v>2024.0</v>
      </c>
      <c r="G70" s="20" t="s">
        <v>4821</v>
      </c>
      <c r="H70" s="20" t="s">
        <v>4822</v>
      </c>
      <c r="I70" s="20"/>
      <c r="J70" s="20"/>
      <c r="K70" s="20"/>
      <c r="L70" s="20"/>
      <c r="M70" s="20"/>
      <c r="N70" s="20"/>
      <c r="O70" s="20"/>
      <c r="P70" s="20"/>
      <c r="Q70" s="20"/>
      <c r="R70" s="20"/>
      <c r="S70" s="20"/>
      <c r="T70" s="20"/>
      <c r="U70" s="20"/>
      <c r="V70" s="20"/>
      <c r="W70" s="20"/>
      <c r="X70" s="20"/>
      <c r="Y70" s="20"/>
      <c r="Z70" s="20"/>
    </row>
    <row r="71">
      <c r="A71" s="18" t="s">
        <v>4823</v>
      </c>
      <c r="B71" s="18" t="s">
        <v>4824</v>
      </c>
      <c r="C71" s="18"/>
      <c r="D71" s="18" t="s">
        <v>4825</v>
      </c>
      <c r="E71" s="18"/>
      <c r="F71" s="19">
        <v>2023.0</v>
      </c>
      <c r="G71" s="20"/>
      <c r="H71" s="20" t="s">
        <v>4826</v>
      </c>
      <c r="I71" s="20"/>
      <c r="J71" s="20"/>
      <c r="K71" s="20"/>
      <c r="L71" s="20"/>
      <c r="M71" s="20"/>
      <c r="N71" s="20"/>
      <c r="O71" s="20"/>
      <c r="P71" s="20"/>
      <c r="Q71" s="20"/>
      <c r="R71" s="20"/>
      <c r="S71" s="20"/>
      <c r="T71" s="20"/>
      <c r="U71" s="20"/>
      <c r="V71" s="20"/>
      <c r="W71" s="20"/>
      <c r="X71" s="20"/>
      <c r="Y71" s="20"/>
      <c r="Z71" s="20"/>
    </row>
    <row r="72">
      <c r="A72" s="18" t="s">
        <v>4827</v>
      </c>
      <c r="B72" s="18" t="s">
        <v>4828</v>
      </c>
      <c r="C72" s="18"/>
      <c r="D72" s="18" t="s">
        <v>4829</v>
      </c>
      <c r="E72" s="18"/>
      <c r="F72" s="19">
        <v>2022.0</v>
      </c>
      <c r="G72" s="20" t="s">
        <v>4830</v>
      </c>
      <c r="H72" s="20" t="s">
        <v>4831</v>
      </c>
      <c r="I72" s="20"/>
      <c r="J72" s="20"/>
      <c r="K72" s="20"/>
      <c r="L72" s="20"/>
      <c r="M72" s="20"/>
      <c r="N72" s="20"/>
      <c r="O72" s="20"/>
      <c r="P72" s="20"/>
      <c r="Q72" s="20"/>
      <c r="R72" s="20"/>
      <c r="S72" s="20"/>
      <c r="T72" s="20"/>
      <c r="U72" s="20"/>
      <c r="V72" s="20"/>
      <c r="W72" s="20"/>
      <c r="X72" s="20"/>
      <c r="Y72" s="20"/>
      <c r="Z72" s="20"/>
    </row>
    <row r="73">
      <c r="A73" s="24" t="s">
        <v>4832</v>
      </c>
      <c r="B73" s="24" t="s">
        <v>735</v>
      </c>
      <c r="C73" s="24" t="s">
        <v>4833</v>
      </c>
      <c r="D73" s="24" t="s">
        <v>4834</v>
      </c>
      <c r="E73" s="24"/>
      <c r="F73" s="25">
        <v>2023.0</v>
      </c>
      <c r="G73" s="26" t="s">
        <v>4835</v>
      </c>
      <c r="H73" s="26" t="s">
        <v>4836</v>
      </c>
      <c r="I73" s="26"/>
      <c r="J73" s="26"/>
      <c r="K73" s="26"/>
      <c r="L73" s="26"/>
      <c r="M73" s="26"/>
      <c r="N73" s="26"/>
      <c r="O73" s="26"/>
      <c r="P73" s="26"/>
      <c r="Q73" s="26"/>
      <c r="R73" s="26"/>
      <c r="S73" s="26"/>
      <c r="T73" s="26"/>
      <c r="U73" s="26"/>
      <c r="V73" s="26"/>
      <c r="W73" s="26"/>
      <c r="X73" s="26"/>
      <c r="Y73" s="26"/>
      <c r="Z73" s="26"/>
    </row>
    <row r="74">
      <c r="A74" s="21" t="s">
        <v>4837</v>
      </c>
      <c r="B74" s="21" t="s">
        <v>4838</v>
      </c>
      <c r="C74" s="21" t="s">
        <v>4839</v>
      </c>
      <c r="D74" s="21" t="s">
        <v>4840</v>
      </c>
      <c r="E74" s="21" t="s">
        <v>4841</v>
      </c>
      <c r="F74" s="22">
        <v>2024.0</v>
      </c>
      <c r="G74" s="23" t="s">
        <v>4842</v>
      </c>
      <c r="H74" s="23" t="s">
        <v>4843</v>
      </c>
      <c r="I74" s="23"/>
      <c r="J74" s="23"/>
      <c r="K74" s="23"/>
      <c r="L74" s="23"/>
      <c r="M74" s="23"/>
      <c r="N74" s="23"/>
      <c r="O74" s="23"/>
      <c r="P74" s="23"/>
      <c r="Q74" s="23"/>
      <c r="R74" s="23"/>
      <c r="S74" s="23"/>
      <c r="T74" s="23"/>
      <c r="U74" s="23"/>
      <c r="V74" s="23"/>
      <c r="W74" s="23"/>
      <c r="X74" s="23"/>
      <c r="Y74" s="23"/>
      <c r="Z74" s="23"/>
    </row>
    <row r="75">
      <c r="A75" s="21" t="s">
        <v>4844</v>
      </c>
      <c r="B75" s="21" t="s">
        <v>741</v>
      </c>
      <c r="C75" s="21"/>
      <c r="D75" s="21" t="s">
        <v>4845</v>
      </c>
      <c r="E75" s="21" t="s">
        <v>4846</v>
      </c>
      <c r="F75" s="22">
        <v>2023.0</v>
      </c>
      <c r="G75" s="23" t="s">
        <v>4847</v>
      </c>
      <c r="H75" s="23" t="s">
        <v>4848</v>
      </c>
      <c r="I75" s="23"/>
      <c r="J75" s="23"/>
      <c r="K75" s="23"/>
      <c r="L75" s="23"/>
      <c r="M75" s="23"/>
      <c r="N75" s="23"/>
      <c r="O75" s="23"/>
      <c r="P75" s="23"/>
      <c r="Q75" s="23"/>
      <c r="R75" s="23"/>
      <c r="S75" s="23"/>
      <c r="T75" s="23"/>
      <c r="U75" s="23"/>
      <c r="V75" s="23"/>
      <c r="W75" s="23"/>
      <c r="X75" s="23"/>
      <c r="Y75" s="23"/>
      <c r="Z75" s="23"/>
    </row>
    <row r="76">
      <c r="A76" s="21" t="s">
        <v>4849</v>
      </c>
      <c r="B76" s="21" t="s">
        <v>4850</v>
      </c>
      <c r="C76" s="21"/>
      <c r="D76" s="21" t="s">
        <v>4851</v>
      </c>
      <c r="E76" s="21" t="s">
        <v>4852</v>
      </c>
      <c r="F76" s="22">
        <v>2021.0</v>
      </c>
      <c r="G76" s="23" t="s">
        <v>4853</v>
      </c>
      <c r="H76" s="23" t="s">
        <v>4854</v>
      </c>
      <c r="I76" s="23"/>
      <c r="J76" s="23"/>
      <c r="K76" s="23"/>
      <c r="L76" s="23"/>
      <c r="M76" s="23"/>
      <c r="N76" s="23"/>
      <c r="O76" s="23"/>
      <c r="P76" s="23"/>
      <c r="Q76" s="23"/>
      <c r="R76" s="23"/>
      <c r="S76" s="23"/>
      <c r="T76" s="23"/>
      <c r="U76" s="23"/>
      <c r="V76" s="23"/>
      <c r="W76" s="23"/>
      <c r="X76" s="23"/>
      <c r="Y76" s="23"/>
      <c r="Z76" s="23"/>
    </row>
    <row r="77">
      <c r="A77" s="21" t="s">
        <v>4855</v>
      </c>
      <c r="B77" s="21" t="s">
        <v>4856</v>
      </c>
      <c r="C77" s="21"/>
      <c r="D77" s="21" t="s">
        <v>4857</v>
      </c>
      <c r="E77" s="21" t="s">
        <v>4858</v>
      </c>
      <c r="F77" s="22">
        <v>2021.0</v>
      </c>
      <c r="G77" s="23" t="s">
        <v>4859</v>
      </c>
      <c r="H77" s="23" t="s">
        <v>4860</v>
      </c>
      <c r="I77" s="23" t="s">
        <v>4859</v>
      </c>
      <c r="J77" s="23"/>
      <c r="K77" s="23" t="s">
        <v>4861</v>
      </c>
      <c r="L77" s="23"/>
      <c r="M77" s="23"/>
      <c r="N77" s="23"/>
      <c r="O77" s="23"/>
      <c r="P77" s="23"/>
      <c r="Q77" s="23"/>
      <c r="R77" s="23"/>
      <c r="S77" s="23"/>
      <c r="T77" s="23"/>
      <c r="U77" s="23"/>
      <c r="V77" s="23"/>
      <c r="W77" s="23"/>
      <c r="X77" s="23"/>
      <c r="Y77" s="23"/>
      <c r="Z77" s="23"/>
    </row>
    <row r="78">
      <c r="A78" s="18" t="s">
        <v>4862</v>
      </c>
      <c r="B78" s="18" t="s">
        <v>4863</v>
      </c>
      <c r="C78" s="18"/>
      <c r="D78" s="18" t="s">
        <v>4864</v>
      </c>
      <c r="E78" s="18"/>
      <c r="F78" s="19">
        <v>2022.0</v>
      </c>
      <c r="G78" s="20" t="s">
        <v>4865</v>
      </c>
      <c r="H78" s="20" t="s">
        <v>4866</v>
      </c>
      <c r="I78" s="20"/>
      <c r="J78" s="20"/>
      <c r="K78" s="20"/>
      <c r="L78" s="20"/>
      <c r="M78" s="20"/>
      <c r="N78" s="20"/>
      <c r="O78" s="20"/>
      <c r="P78" s="20"/>
      <c r="Q78" s="20"/>
      <c r="R78" s="20"/>
      <c r="S78" s="20"/>
      <c r="T78" s="20"/>
      <c r="U78" s="20"/>
      <c r="V78" s="20"/>
      <c r="W78" s="20"/>
      <c r="X78" s="20"/>
      <c r="Y78" s="20"/>
      <c r="Z78" s="20"/>
    </row>
    <row r="79">
      <c r="A79" s="18" t="s">
        <v>4867</v>
      </c>
      <c r="B79" s="18" t="s">
        <v>4868</v>
      </c>
      <c r="C79" s="18"/>
      <c r="D79" s="18" t="s">
        <v>4869</v>
      </c>
      <c r="E79" s="18"/>
      <c r="F79" s="19">
        <v>2023.0</v>
      </c>
      <c r="G79" s="20" t="s">
        <v>4870</v>
      </c>
      <c r="H79" s="20" t="s">
        <v>4871</v>
      </c>
      <c r="I79" s="20"/>
      <c r="J79" s="20"/>
      <c r="K79" s="20"/>
      <c r="L79" s="20"/>
      <c r="M79" s="20"/>
      <c r="N79" s="20"/>
      <c r="O79" s="20"/>
      <c r="P79" s="20"/>
      <c r="Q79" s="20"/>
      <c r="R79" s="20"/>
      <c r="S79" s="20"/>
      <c r="T79" s="20"/>
      <c r="U79" s="20"/>
      <c r="V79" s="20"/>
      <c r="W79" s="20"/>
      <c r="X79" s="20"/>
      <c r="Y79" s="20"/>
      <c r="Z79" s="20"/>
    </row>
    <row r="80">
      <c r="A80" s="18" t="s">
        <v>4872</v>
      </c>
      <c r="B80" s="18" t="s">
        <v>4873</v>
      </c>
      <c r="C80" s="18"/>
      <c r="D80" s="18" t="s">
        <v>4874</v>
      </c>
      <c r="E80" s="18"/>
      <c r="F80" s="19">
        <v>2023.0</v>
      </c>
      <c r="G80" s="20" t="s">
        <v>4875</v>
      </c>
      <c r="H80" s="20" t="s">
        <v>4876</v>
      </c>
      <c r="I80" s="20"/>
      <c r="J80" s="20"/>
      <c r="K80" s="20"/>
      <c r="L80" s="20"/>
      <c r="M80" s="20"/>
      <c r="N80" s="20"/>
      <c r="O80" s="20"/>
      <c r="P80" s="20"/>
      <c r="Q80" s="20"/>
      <c r="R80" s="20"/>
      <c r="S80" s="20"/>
      <c r="T80" s="20"/>
      <c r="U80" s="20"/>
      <c r="V80" s="20"/>
      <c r="W80" s="20"/>
      <c r="X80" s="20"/>
      <c r="Y80" s="20"/>
      <c r="Z80" s="20"/>
    </row>
    <row r="81">
      <c r="A81" s="18" t="s">
        <v>4877</v>
      </c>
      <c r="B81" s="18" t="s">
        <v>4878</v>
      </c>
      <c r="C81" s="18"/>
      <c r="D81" s="18" t="s">
        <v>4879</v>
      </c>
      <c r="E81" s="18"/>
      <c r="F81" s="19">
        <v>2022.0</v>
      </c>
      <c r="G81" s="20" t="s">
        <v>4880</v>
      </c>
      <c r="H81" s="20" t="s">
        <v>4881</v>
      </c>
      <c r="I81" s="20"/>
      <c r="J81" s="20"/>
      <c r="K81" s="20"/>
      <c r="L81" s="20"/>
      <c r="M81" s="20"/>
      <c r="N81" s="20"/>
      <c r="O81" s="20"/>
      <c r="P81" s="20"/>
      <c r="Q81" s="20"/>
      <c r="R81" s="20"/>
      <c r="S81" s="20"/>
      <c r="T81" s="20"/>
      <c r="U81" s="20"/>
      <c r="V81" s="20"/>
      <c r="W81" s="20"/>
      <c r="X81" s="20"/>
      <c r="Y81" s="20"/>
      <c r="Z81" s="20"/>
    </row>
    <row r="82">
      <c r="A82" s="18" t="s">
        <v>4882</v>
      </c>
      <c r="B82" s="18" t="s">
        <v>4883</v>
      </c>
      <c r="C82" s="18"/>
      <c r="D82" s="18" t="s">
        <v>4884</v>
      </c>
      <c r="E82" s="18"/>
      <c r="F82" s="19">
        <v>2021.0</v>
      </c>
      <c r="G82" s="20"/>
      <c r="H82" s="20" t="s">
        <v>4885</v>
      </c>
      <c r="I82" s="20"/>
      <c r="J82" s="20"/>
      <c r="K82" s="20"/>
      <c r="L82" s="20"/>
      <c r="M82" s="20"/>
      <c r="N82" s="20"/>
      <c r="O82" s="20"/>
      <c r="P82" s="20"/>
      <c r="Q82" s="20"/>
      <c r="R82" s="20"/>
      <c r="S82" s="20"/>
      <c r="T82" s="20"/>
      <c r="U82" s="20"/>
      <c r="V82" s="20"/>
      <c r="W82" s="20"/>
      <c r="X82" s="20"/>
      <c r="Y82" s="20"/>
      <c r="Z82" s="20"/>
    </row>
    <row r="83">
      <c r="A83" s="18" t="s">
        <v>4886</v>
      </c>
      <c r="B83" s="18" t="s">
        <v>4887</v>
      </c>
      <c r="C83" s="18"/>
      <c r="D83" s="18" t="s">
        <v>4888</v>
      </c>
      <c r="E83" s="18"/>
      <c r="F83" s="19">
        <v>2024.0</v>
      </c>
      <c r="G83" s="20" t="s">
        <v>4889</v>
      </c>
      <c r="H83" s="20" t="s">
        <v>4890</v>
      </c>
      <c r="I83" s="20"/>
      <c r="J83" s="20"/>
      <c r="K83" s="20"/>
      <c r="L83" s="20"/>
      <c r="M83" s="20"/>
      <c r="N83" s="20"/>
      <c r="O83" s="20"/>
      <c r="P83" s="20"/>
      <c r="Q83" s="20"/>
      <c r="R83" s="20"/>
      <c r="S83" s="20"/>
      <c r="T83" s="20"/>
      <c r="U83" s="20"/>
      <c r="V83" s="20"/>
      <c r="W83" s="20"/>
      <c r="X83" s="20"/>
      <c r="Y83" s="20"/>
      <c r="Z83" s="20"/>
    </row>
    <row r="84">
      <c r="A84" s="21" t="s">
        <v>4891</v>
      </c>
      <c r="B84" s="21" t="s">
        <v>4892</v>
      </c>
      <c r="C84" s="21" t="s">
        <v>4893</v>
      </c>
      <c r="D84" s="21" t="s">
        <v>4894</v>
      </c>
      <c r="E84" s="21" t="s">
        <v>4895</v>
      </c>
      <c r="F84" s="22">
        <v>2022.0</v>
      </c>
      <c r="G84" s="23" t="s">
        <v>4896</v>
      </c>
      <c r="H84" s="23" t="s">
        <v>4897</v>
      </c>
      <c r="I84" s="23"/>
      <c r="J84" s="23"/>
      <c r="K84" s="23"/>
      <c r="L84" s="23"/>
      <c r="M84" s="23"/>
      <c r="N84" s="23"/>
      <c r="O84" s="23"/>
      <c r="P84" s="23"/>
      <c r="Q84" s="23"/>
      <c r="R84" s="23"/>
      <c r="S84" s="23"/>
      <c r="T84" s="23"/>
      <c r="U84" s="23"/>
      <c r="V84" s="23"/>
      <c r="W84" s="23"/>
      <c r="X84" s="23"/>
      <c r="Y84" s="23"/>
      <c r="Z84" s="23"/>
    </row>
    <row r="85">
      <c r="A85" s="18" t="s">
        <v>4898</v>
      </c>
      <c r="B85" s="18" t="s">
        <v>4899</v>
      </c>
      <c r="C85" s="18"/>
      <c r="D85" s="18" t="s">
        <v>4900</v>
      </c>
      <c r="E85" s="18"/>
      <c r="F85" s="19">
        <v>2021.0</v>
      </c>
      <c r="G85" s="20" t="s">
        <v>4901</v>
      </c>
      <c r="H85" s="20" t="s">
        <v>4902</v>
      </c>
      <c r="I85" s="20"/>
      <c r="J85" s="20"/>
      <c r="K85" s="20"/>
      <c r="L85" s="20"/>
      <c r="M85" s="20"/>
      <c r="N85" s="20"/>
      <c r="O85" s="20"/>
      <c r="P85" s="20"/>
      <c r="Q85" s="20"/>
      <c r="R85" s="20"/>
      <c r="S85" s="20"/>
      <c r="T85" s="20"/>
      <c r="U85" s="20"/>
      <c r="V85" s="20"/>
      <c r="W85" s="20"/>
      <c r="X85" s="20"/>
      <c r="Y85" s="20"/>
      <c r="Z85" s="20"/>
    </row>
    <row r="86">
      <c r="A86" s="18" t="s">
        <v>4903</v>
      </c>
      <c r="B86" s="18" t="s">
        <v>4904</v>
      </c>
      <c r="C86" s="18"/>
      <c r="D86" s="18" t="s">
        <v>4905</v>
      </c>
      <c r="E86" s="18"/>
      <c r="F86" s="19">
        <v>2021.0</v>
      </c>
      <c r="G86" s="20" t="s">
        <v>4906</v>
      </c>
      <c r="H86" s="20" t="s">
        <v>4907</v>
      </c>
      <c r="I86" s="20"/>
      <c r="J86" s="20"/>
      <c r="K86" s="20"/>
      <c r="L86" s="20"/>
      <c r="M86" s="20"/>
      <c r="N86" s="20"/>
      <c r="O86" s="20"/>
      <c r="P86" s="20"/>
      <c r="Q86" s="20"/>
      <c r="R86" s="20"/>
      <c r="S86" s="20"/>
      <c r="T86" s="20"/>
      <c r="U86" s="20"/>
      <c r="V86" s="20"/>
      <c r="W86" s="20"/>
      <c r="X86" s="20"/>
      <c r="Y86" s="20"/>
      <c r="Z86" s="20"/>
    </row>
    <row r="87">
      <c r="A87" s="18" t="s">
        <v>4908</v>
      </c>
      <c r="B87" s="18" t="s">
        <v>4909</v>
      </c>
      <c r="C87" s="18"/>
      <c r="D87" s="18" t="s">
        <v>4910</v>
      </c>
      <c r="E87" s="18"/>
      <c r="F87" s="19">
        <v>2023.0</v>
      </c>
      <c r="G87" s="20" t="s">
        <v>4911</v>
      </c>
      <c r="H87" s="20" t="s">
        <v>4912</v>
      </c>
      <c r="I87" s="20" t="s">
        <v>4911</v>
      </c>
      <c r="J87" s="20"/>
      <c r="K87" s="20" t="s">
        <v>4913</v>
      </c>
      <c r="L87" s="20"/>
      <c r="M87" s="20"/>
      <c r="N87" s="20"/>
      <c r="O87" s="20"/>
      <c r="P87" s="20"/>
      <c r="Q87" s="20"/>
      <c r="R87" s="20"/>
      <c r="S87" s="20"/>
      <c r="T87" s="20"/>
      <c r="U87" s="20"/>
      <c r="V87" s="20"/>
      <c r="W87" s="20"/>
      <c r="X87" s="20"/>
      <c r="Y87" s="20"/>
      <c r="Z87" s="20"/>
    </row>
    <row r="88">
      <c r="A88" s="18" t="s">
        <v>4914</v>
      </c>
      <c r="B88" s="18" t="s">
        <v>4915</v>
      </c>
      <c r="C88" s="18"/>
      <c r="D88" s="18" t="s">
        <v>4916</v>
      </c>
      <c r="E88" s="18"/>
      <c r="F88" s="19">
        <v>2023.0</v>
      </c>
      <c r="G88" s="20" t="s">
        <v>4917</v>
      </c>
      <c r="H88" s="20" t="s">
        <v>4918</v>
      </c>
      <c r="I88" s="20"/>
      <c r="J88" s="20"/>
      <c r="K88" s="20"/>
      <c r="L88" s="20"/>
      <c r="M88" s="20"/>
      <c r="N88" s="20"/>
      <c r="O88" s="20"/>
      <c r="P88" s="20"/>
      <c r="Q88" s="20"/>
      <c r="R88" s="20"/>
      <c r="S88" s="20"/>
      <c r="T88" s="20"/>
      <c r="U88" s="20"/>
      <c r="V88" s="20"/>
      <c r="W88" s="20"/>
      <c r="X88" s="20"/>
      <c r="Y88" s="20"/>
      <c r="Z88" s="20"/>
    </row>
    <row r="89">
      <c r="A89" s="24" t="s">
        <v>4919</v>
      </c>
      <c r="B89" s="24" t="s">
        <v>4920</v>
      </c>
      <c r="C89" s="24"/>
      <c r="D89" s="24" t="s">
        <v>4921</v>
      </c>
      <c r="E89" s="24"/>
      <c r="F89" s="25">
        <v>2024.0</v>
      </c>
      <c r="G89" s="26" t="s">
        <v>4922</v>
      </c>
      <c r="H89" s="26" t="s">
        <v>4923</v>
      </c>
      <c r="I89" s="26"/>
      <c r="J89" s="26"/>
      <c r="K89" s="26"/>
      <c r="L89" s="26"/>
      <c r="M89" s="26"/>
      <c r="N89" s="26"/>
      <c r="O89" s="26"/>
      <c r="P89" s="26"/>
      <c r="Q89" s="26"/>
      <c r="R89" s="26"/>
      <c r="S89" s="26"/>
      <c r="T89" s="26"/>
      <c r="U89" s="26"/>
      <c r="V89" s="26"/>
      <c r="W89" s="26"/>
      <c r="X89" s="26"/>
      <c r="Y89" s="26"/>
      <c r="Z89" s="26"/>
    </row>
    <row r="90">
      <c r="A90" s="18" t="s">
        <v>4924</v>
      </c>
      <c r="B90" s="18" t="s">
        <v>4925</v>
      </c>
      <c r="C90" s="18"/>
      <c r="D90" s="18" t="s">
        <v>4926</v>
      </c>
      <c r="E90" s="18"/>
      <c r="F90" s="19">
        <v>2022.0</v>
      </c>
      <c r="G90" s="20" t="s">
        <v>4927</v>
      </c>
      <c r="H90" s="20" t="s">
        <v>4928</v>
      </c>
      <c r="I90" s="20"/>
      <c r="J90" s="20"/>
      <c r="K90" s="20"/>
      <c r="L90" s="20"/>
      <c r="M90" s="20"/>
      <c r="N90" s="20"/>
      <c r="O90" s="20"/>
      <c r="P90" s="20"/>
      <c r="Q90" s="20"/>
      <c r="R90" s="20"/>
      <c r="S90" s="20"/>
      <c r="T90" s="20"/>
      <c r="U90" s="20"/>
      <c r="V90" s="20"/>
      <c r="W90" s="20"/>
      <c r="X90" s="20"/>
      <c r="Y90" s="20"/>
      <c r="Z90" s="20"/>
    </row>
    <row r="91">
      <c r="A91" s="24" t="s">
        <v>4929</v>
      </c>
      <c r="B91" s="24" t="s">
        <v>4930</v>
      </c>
      <c r="C91" s="24" t="s">
        <v>4931</v>
      </c>
      <c r="D91" s="24" t="s">
        <v>4932</v>
      </c>
      <c r="E91" s="24" t="s">
        <v>4933</v>
      </c>
      <c r="F91" s="25">
        <v>2023.0</v>
      </c>
      <c r="G91" s="26" t="s">
        <v>4934</v>
      </c>
      <c r="H91" s="26" t="s">
        <v>4935</v>
      </c>
      <c r="I91" s="26"/>
      <c r="J91" s="26"/>
      <c r="K91" s="26"/>
      <c r="L91" s="26"/>
      <c r="M91" s="26"/>
      <c r="N91" s="26"/>
      <c r="O91" s="26"/>
      <c r="P91" s="26"/>
      <c r="Q91" s="26"/>
      <c r="R91" s="26"/>
      <c r="S91" s="26"/>
      <c r="T91" s="26"/>
      <c r="U91" s="26"/>
      <c r="V91" s="26"/>
      <c r="W91" s="26"/>
      <c r="X91" s="26"/>
      <c r="Y91" s="26"/>
      <c r="Z91" s="26"/>
    </row>
    <row r="92">
      <c r="A92" s="18" t="s">
        <v>4936</v>
      </c>
      <c r="B92" s="18" t="s">
        <v>4937</v>
      </c>
      <c r="C92" s="18"/>
      <c r="D92" s="18" t="s">
        <v>4938</v>
      </c>
      <c r="E92" s="18"/>
      <c r="F92" s="19">
        <v>2021.0</v>
      </c>
      <c r="G92" s="20" t="s">
        <v>4939</v>
      </c>
      <c r="H92" s="20" t="s">
        <v>4940</v>
      </c>
      <c r="I92" s="20"/>
      <c r="J92" s="20"/>
      <c r="K92" s="20"/>
      <c r="L92" s="20"/>
      <c r="M92" s="20"/>
      <c r="N92" s="20"/>
      <c r="O92" s="20"/>
      <c r="P92" s="20"/>
      <c r="Q92" s="20"/>
      <c r="R92" s="20"/>
      <c r="S92" s="20"/>
      <c r="T92" s="20"/>
      <c r="U92" s="20"/>
      <c r="V92" s="20"/>
      <c r="W92" s="20"/>
      <c r="X92" s="20"/>
      <c r="Y92" s="20"/>
      <c r="Z92" s="20"/>
    </row>
    <row r="93">
      <c r="A93" s="24" t="s">
        <v>4941</v>
      </c>
      <c r="B93" s="24" t="s">
        <v>4942</v>
      </c>
      <c r="C93" s="24"/>
      <c r="D93" s="24" t="s">
        <v>4943</v>
      </c>
      <c r="E93" s="24"/>
      <c r="F93" s="25">
        <v>2022.0</v>
      </c>
      <c r="G93" s="26" t="s">
        <v>4944</v>
      </c>
      <c r="H93" s="26" t="s">
        <v>4945</v>
      </c>
      <c r="I93" s="26"/>
      <c r="J93" s="26"/>
      <c r="K93" s="26"/>
      <c r="L93" s="26"/>
      <c r="M93" s="26"/>
      <c r="N93" s="26"/>
      <c r="O93" s="26"/>
      <c r="P93" s="26"/>
      <c r="Q93" s="26"/>
      <c r="R93" s="26"/>
      <c r="S93" s="26"/>
      <c r="T93" s="26"/>
      <c r="U93" s="26"/>
      <c r="V93" s="26"/>
      <c r="W93" s="26"/>
      <c r="X93" s="26"/>
      <c r="Y93" s="26"/>
      <c r="Z93" s="26"/>
    </row>
    <row r="94">
      <c r="A94" s="24" t="s">
        <v>4946</v>
      </c>
      <c r="B94" s="24" t="s">
        <v>4947</v>
      </c>
      <c r="C94" s="24"/>
      <c r="D94" s="24" t="s">
        <v>4948</v>
      </c>
      <c r="E94" s="24"/>
      <c r="F94" s="25">
        <v>2023.0</v>
      </c>
      <c r="G94" s="26" t="s">
        <v>4949</v>
      </c>
      <c r="H94" s="26" t="s">
        <v>4950</v>
      </c>
      <c r="I94" s="26"/>
      <c r="J94" s="26"/>
      <c r="K94" s="26"/>
      <c r="L94" s="26"/>
      <c r="M94" s="26"/>
      <c r="N94" s="26"/>
      <c r="O94" s="26"/>
      <c r="P94" s="26"/>
      <c r="Q94" s="26"/>
      <c r="R94" s="26"/>
      <c r="S94" s="26"/>
      <c r="T94" s="26"/>
      <c r="U94" s="26"/>
      <c r="V94" s="26"/>
      <c r="W94" s="26"/>
      <c r="X94" s="26"/>
      <c r="Y94" s="26"/>
      <c r="Z94" s="26"/>
    </row>
    <row r="95">
      <c r="A95" s="18" t="s">
        <v>4951</v>
      </c>
      <c r="B95" s="18" t="s">
        <v>4952</v>
      </c>
      <c r="C95" s="18"/>
      <c r="D95" s="18" t="s">
        <v>4953</v>
      </c>
      <c r="E95" s="18"/>
      <c r="F95" s="19">
        <v>2024.0</v>
      </c>
      <c r="G95" s="20" t="s">
        <v>4954</v>
      </c>
      <c r="H95" s="20" t="s">
        <v>4955</v>
      </c>
      <c r="I95" s="20"/>
      <c r="J95" s="20"/>
      <c r="K95" s="20"/>
      <c r="L95" s="20"/>
      <c r="M95" s="20"/>
      <c r="N95" s="20"/>
      <c r="O95" s="20"/>
      <c r="P95" s="20"/>
      <c r="Q95" s="20"/>
      <c r="R95" s="20"/>
      <c r="S95" s="20"/>
      <c r="T95" s="20"/>
      <c r="U95" s="20"/>
      <c r="V95" s="20"/>
      <c r="W95" s="20"/>
      <c r="X95" s="20"/>
      <c r="Y95" s="20"/>
      <c r="Z95" s="20"/>
    </row>
    <row r="96">
      <c r="A96" s="18" t="s">
        <v>4956</v>
      </c>
      <c r="B96" s="18" t="s">
        <v>4957</v>
      </c>
      <c r="C96" s="18"/>
      <c r="D96" s="18" t="s">
        <v>4958</v>
      </c>
      <c r="E96" s="18"/>
      <c r="F96" s="19">
        <v>2023.0</v>
      </c>
      <c r="G96" s="20" t="s">
        <v>4959</v>
      </c>
      <c r="H96" s="20" t="s">
        <v>4960</v>
      </c>
      <c r="I96" s="20"/>
      <c r="J96" s="20"/>
      <c r="K96" s="20"/>
      <c r="L96" s="20"/>
      <c r="M96" s="20"/>
      <c r="N96" s="20"/>
      <c r="O96" s="20"/>
      <c r="P96" s="20"/>
      <c r="Q96" s="20"/>
      <c r="R96" s="20"/>
      <c r="S96" s="20"/>
      <c r="T96" s="20"/>
      <c r="U96" s="20"/>
      <c r="V96" s="20"/>
      <c r="W96" s="20"/>
      <c r="X96" s="20"/>
      <c r="Y96" s="20"/>
      <c r="Z96" s="20"/>
    </row>
    <row r="97">
      <c r="A97" s="18" t="s">
        <v>4961</v>
      </c>
      <c r="B97" s="18" t="s">
        <v>4962</v>
      </c>
      <c r="C97" s="18"/>
      <c r="D97" s="18" t="s">
        <v>4963</v>
      </c>
      <c r="E97" s="18"/>
      <c r="F97" s="19">
        <v>2023.0</v>
      </c>
      <c r="G97" s="20" t="s">
        <v>4964</v>
      </c>
      <c r="H97" s="20" t="s">
        <v>4965</v>
      </c>
      <c r="I97" s="20"/>
      <c r="J97" s="20"/>
      <c r="K97" s="20"/>
      <c r="L97" s="20"/>
      <c r="M97" s="20"/>
      <c r="N97" s="20"/>
      <c r="O97" s="20"/>
      <c r="P97" s="20"/>
      <c r="Q97" s="20"/>
      <c r="R97" s="20"/>
      <c r="S97" s="20"/>
      <c r="T97" s="20"/>
      <c r="U97" s="20"/>
      <c r="V97" s="20"/>
      <c r="W97" s="20"/>
      <c r="X97" s="20"/>
      <c r="Y97" s="20"/>
      <c r="Z97" s="20"/>
    </row>
    <row r="98">
      <c r="A98" s="24" t="s">
        <v>4966</v>
      </c>
      <c r="B98" s="24" t="s">
        <v>4967</v>
      </c>
      <c r="C98" s="24" t="s">
        <v>4968</v>
      </c>
      <c r="D98" s="24" t="s">
        <v>4969</v>
      </c>
      <c r="E98" s="24" t="s">
        <v>4970</v>
      </c>
      <c r="F98" s="25">
        <v>2021.0</v>
      </c>
      <c r="G98" s="26" t="s">
        <v>4971</v>
      </c>
      <c r="H98" s="26" t="s">
        <v>4972</v>
      </c>
      <c r="I98" s="26"/>
      <c r="J98" s="26"/>
      <c r="K98" s="26"/>
      <c r="L98" s="26"/>
      <c r="M98" s="26"/>
      <c r="N98" s="26"/>
      <c r="O98" s="26"/>
      <c r="P98" s="26"/>
      <c r="Q98" s="26"/>
      <c r="R98" s="26"/>
      <c r="S98" s="26"/>
      <c r="T98" s="26"/>
      <c r="U98" s="26"/>
      <c r="V98" s="26"/>
      <c r="W98" s="26"/>
      <c r="X98" s="26"/>
      <c r="Y98" s="26"/>
      <c r="Z98" s="26"/>
    </row>
    <row r="99">
      <c r="A99" s="18" t="s">
        <v>4973</v>
      </c>
      <c r="B99" s="18" t="s">
        <v>4974</v>
      </c>
      <c r="C99" s="18"/>
      <c r="D99" s="18" t="s">
        <v>4975</v>
      </c>
      <c r="E99" s="18"/>
      <c r="F99" s="19">
        <v>2024.0</v>
      </c>
      <c r="G99" s="20" t="s">
        <v>4976</v>
      </c>
      <c r="H99" s="20" t="s">
        <v>4977</v>
      </c>
      <c r="I99" s="20"/>
      <c r="J99" s="20"/>
      <c r="K99" s="20"/>
      <c r="L99" s="20"/>
      <c r="M99" s="20"/>
      <c r="N99" s="20"/>
      <c r="O99" s="20"/>
      <c r="P99" s="20"/>
      <c r="Q99" s="20"/>
      <c r="R99" s="20"/>
      <c r="S99" s="20"/>
      <c r="T99" s="20"/>
      <c r="U99" s="20"/>
      <c r="V99" s="20"/>
      <c r="W99" s="20"/>
      <c r="X99" s="20"/>
      <c r="Y99" s="20"/>
      <c r="Z99" s="20"/>
    </row>
    <row r="100">
      <c r="A100" s="21" t="s">
        <v>4978</v>
      </c>
      <c r="B100" s="21" t="s">
        <v>4979</v>
      </c>
      <c r="C100" s="21"/>
      <c r="D100" s="21" t="s">
        <v>4980</v>
      </c>
      <c r="E100" s="21"/>
      <c r="F100" s="22">
        <v>2022.0</v>
      </c>
      <c r="G100" s="23" t="s">
        <v>4981</v>
      </c>
      <c r="H100" s="23" t="s">
        <v>4982</v>
      </c>
      <c r="I100" s="23"/>
      <c r="J100" s="23"/>
      <c r="K100" s="23"/>
      <c r="L100" s="23"/>
      <c r="M100" s="23"/>
      <c r="N100" s="23"/>
      <c r="O100" s="23"/>
      <c r="P100" s="23"/>
      <c r="Q100" s="23"/>
      <c r="R100" s="23"/>
      <c r="S100" s="23"/>
      <c r="T100" s="23"/>
      <c r="U100" s="23"/>
      <c r="V100" s="23"/>
      <c r="W100" s="23"/>
      <c r="X100" s="23"/>
      <c r="Y100" s="23"/>
      <c r="Z100" s="23"/>
    </row>
    <row r="101">
      <c r="A101" s="18" t="s">
        <v>4750</v>
      </c>
      <c r="B101" s="18" t="s">
        <v>4983</v>
      </c>
      <c r="C101" s="18"/>
      <c r="D101" s="18" t="s">
        <v>4984</v>
      </c>
      <c r="E101" s="18"/>
      <c r="F101" s="19">
        <v>2024.0</v>
      </c>
      <c r="G101" s="20" t="s">
        <v>4985</v>
      </c>
      <c r="H101" s="20" t="s">
        <v>4986</v>
      </c>
      <c r="I101" s="20"/>
      <c r="J101" s="20"/>
      <c r="K101" s="20"/>
      <c r="L101" s="20"/>
      <c r="M101" s="20"/>
      <c r="N101" s="20"/>
      <c r="O101" s="20"/>
      <c r="P101" s="20"/>
      <c r="Q101" s="20"/>
      <c r="R101" s="20"/>
      <c r="S101" s="20"/>
      <c r="T101" s="20"/>
      <c r="U101" s="20"/>
      <c r="V101" s="20"/>
      <c r="W101" s="20"/>
      <c r="X101" s="20"/>
      <c r="Y101" s="20"/>
      <c r="Z101" s="20"/>
    </row>
    <row r="102">
      <c r="A102" s="24" t="s">
        <v>4987</v>
      </c>
      <c r="B102" s="24" t="s">
        <v>4988</v>
      </c>
      <c r="C102" s="24"/>
      <c r="D102" s="24" t="s">
        <v>4989</v>
      </c>
      <c r="E102" s="24" t="s">
        <v>4990</v>
      </c>
      <c r="F102" s="25">
        <v>2020.0</v>
      </c>
      <c r="G102" s="26" t="s">
        <v>4991</v>
      </c>
      <c r="H102" s="26" t="s">
        <v>4992</v>
      </c>
      <c r="I102" s="26"/>
      <c r="J102" s="26"/>
      <c r="K102" s="26"/>
      <c r="L102" s="26"/>
      <c r="M102" s="26"/>
      <c r="N102" s="26"/>
      <c r="O102" s="26"/>
      <c r="P102" s="26"/>
      <c r="Q102" s="26"/>
      <c r="R102" s="26"/>
      <c r="S102" s="26"/>
      <c r="T102" s="26"/>
      <c r="U102" s="26"/>
      <c r="V102" s="26"/>
      <c r="W102" s="26"/>
      <c r="X102" s="26"/>
      <c r="Y102" s="26"/>
      <c r="Z102" s="26"/>
    </row>
    <row r="103">
      <c r="A103" s="24" t="s">
        <v>4993</v>
      </c>
      <c r="B103" s="24" t="s">
        <v>4994</v>
      </c>
      <c r="C103" s="24"/>
      <c r="D103" s="24" t="s">
        <v>4995</v>
      </c>
      <c r="E103" s="24"/>
      <c r="F103" s="25">
        <v>2020.0</v>
      </c>
      <c r="G103" s="26" t="s">
        <v>4996</v>
      </c>
      <c r="H103" s="26" t="s">
        <v>4997</v>
      </c>
      <c r="I103" s="26"/>
      <c r="J103" s="26"/>
      <c r="K103" s="26"/>
      <c r="L103" s="26"/>
      <c r="M103" s="26"/>
      <c r="N103" s="26"/>
      <c r="O103" s="26"/>
      <c r="P103" s="26"/>
      <c r="Q103" s="26"/>
      <c r="R103" s="26"/>
      <c r="S103" s="26"/>
      <c r="T103" s="26"/>
      <c r="U103" s="26"/>
      <c r="V103" s="26"/>
      <c r="W103" s="26"/>
      <c r="X103" s="26"/>
      <c r="Y103" s="26"/>
      <c r="Z103" s="26"/>
    </row>
    <row r="104">
      <c r="A104" s="24" t="s">
        <v>4998</v>
      </c>
      <c r="B104" s="24" t="s">
        <v>4999</v>
      </c>
      <c r="C104" s="24"/>
      <c r="D104" s="24" t="s">
        <v>5000</v>
      </c>
      <c r="E104" s="24"/>
      <c r="F104" s="25">
        <v>2020.0</v>
      </c>
      <c r="G104" s="26" t="s">
        <v>5001</v>
      </c>
      <c r="H104" s="26" t="s">
        <v>5002</v>
      </c>
      <c r="I104" s="26"/>
      <c r="J104" s="26"/>
      <c r="K104" s="26"/>
      <c r="L104" s="26"/>
      <c r="M104" s="26"/>
      <c r="N104" s="26"/>
      <c r="O104" s="26"/>
      <c r="P104" s="26"/>
      <c r="Q104" s="26"/>
      <c r="R104" s="26"/>
      <c r="S104" s="26"/>
      <c r="T104" s="26"/>
      <c r="U104" s="26"/>
      <c r="V104" s="26"/>
      <c r="W104" s="26"/>
      <c r="X104" s="26"/>
      <c r="Y104" s="26"/>
      <c r="Z104" s="26"/>
    </row>
    <row r="105">
      <c r="A105" s="18" t="s">
        <v>5003</v>
      </c>
      <c r="B105" s="18" t="s">
        <v>5004</v>
      </c>
      <c r="C105" s="18"/>
      <c r="D105" s="18" t="s">
        <v>5005</v>
      </c>
      <c r="E105" s="18"/>
      <c r="F105" s="19">
        <v>2020.0</v>
      </c>
      <c r="G105" s="20" t="s">
        <v>5006</v>
      </c>
      <c r="H105" s="20" t="s">
        <v>5007</v>
      </c>
      <c r="I105" s="20"/>
      <c r="J105" s="20"/>
      <c r="K105" s="20"/>
      <c r="L105" s="20"/>
      <c r="M105" s="20"/>
      <c r="N105" s="20"/>
      <c r="O105" s="20"/>
      <c r="P105" s="20"/>
      <c r="Q105" s="20"/>
      <c r="R105" s="20"/>
      <c r="S105" s="20"/>
      <c r="T105" s="20"/>
      <c r="U105" s="20"/>
      <c r="V105" s="20"/>
      <c r="W105" s="20"/>
      <c r="X105" s="20"/>
      <c r="Y105" s="20"/>
      <c r="Z105" s="20"/>
    </row>
    <row r="106">
      <c r="A106" s="18" t="s">
        <v>5008</v>
      </c>
      <c r="B106" s="18" t="s">
        <v>5009</v>
      </c>
      <c r="C106" s="18" t="s">
        <v>5010</v>
      </c>
      <c r="D106" s="18" t="s">
        <v>5011</v>
      </c>
      <c r="E106" s="18"/>
      <c r="F106" s="19">
        <v>2021.0</v>
      </c>
      <c r="G106" s="20" t="s">
        <v>5012</v>
      </c>
      <c r="H106" s="20" t="s">
        <v>5013</v>
      </c>
      <c r="I106" s="20"/>
      <c r="J106" s="20"/>
      <c r="K106" s="20"/>
      <c r="L106" s="20"/>
      <c r="M106" s="20"/>
      <c r="N106" s="20"/>
      <c r="O106" s="20"/>
      <c r="P106" s="20"/>
      <c r="Q106" s="20"/>
      <c r="R106" s="20"/>
      <c r="S106" s="20"/>
      <c r="T106" s="20"/>
      <c r="U106" s="20"/>
      <c r="V106" s="20"/>
      <c r="W106" s="20"/>
      <c r="X106" s="20"/>
      <c r="Y106" s="20"/>
      <c r="Z106" s="20"/>
    </row>
    <row r="107">
      <c r="A107" s="18" t="s">
        <v>5014</v>
      </c>
      <c r="B107" s="18" t="s">
        <v>1542</v>
      </c>
      <c r="C107" s="18" t="s">
        <v>5015</v>
      </c>
      <c r="D107" s="18" t="s">
        <v>5016</v>
      </c>
      <c r="E107" s="18"/>
      <c r="F107" s="19">
        <v>2020.0</v>
      </c>
      <c r="G107" s="20" t="s">
        <v>5017</v>
      </c>
      <c r="H107" s="20" t="s">
        <v>5018</v>
      </c>
      <c r="I107" s="20"/>
      <c r="J107" s="20"/>
      <c r="K107" s="20"/>
      <c r="L107" s="20"/>
      <c r="M107" s="20"/>
      <c r="N107" s="20"/>
      <c r="O107" s="20"/>
      <c r="P107" s="20"/>
      <c r="Q107" s="20"/>
      <c r="R107" s="20"/>
      <c r="S107" s="20"/>
      <c r="T107" s="20"/>
      <c r="U107" s="20"/>
      <c r="V107" s="20"/>
      <c r="W107" s="20"/>
      <c r="X107" s="20"/>
      <c r="Y107" s="20"/>
      <c r="Z107" s="20"/>
    </row>
    <row r="108">
      <c r="A108" s="18" t="s">
        <v>5019</v>
      </c>
      <c r="B108" s="18" t="s">
        <v>5020</v>
      </c>
      <c r="C108" s="18" t="s">
        <v>5021</v>
      </c>
      <c r="D108" s="18" t="s">
        <v>5022</v>
      </c>
      <c r="E108" s="18"/>
      <c r="F108" s="19">
        <v>2020.0</v>
      </c>
      <c r="G108" s="20" t="s">
        <v>5023</v>
      </c>
      <c r="H108" s="20" t="s">
        <v>5024</v>
      </c>
      <c r="I108" s="20"/>
      <c r="J108" s="20"/>
      <c r="K108" s="20"/>
      <c r="L108" s="20"/>
      <c r="M108" s="20"/>
      <c r="N108" s="20"/>
      <c r="O108" s="20"/>
      <c r="P108" s="20"/>
      <c r="Q108" s="20"/>
      <c r="R108" s="20"/>
      <c r="S108" s="20"/>
      <c r="T108" s="20"/>
      <c r="U108" s="20"/>
      <c r="V108" s="20"/>
      <c r="W108" s="20"/>
      <c r="X108" s="20"/>
      <c r="Y108" s="20"/>
      <c r="Z108" s="20"/>
    </row>
    <row r="109">
      <c r="A109" s="24" t="s">
        <v>5025</v>
      </c>
      <c r="B109" s="24" t="s">
        <v>5026</v>
      </c>
      <c r="C109" s="27" t="s">
        <v>5027</v>
      </c>
      <c r="D109" s="24" t="s">
        <v>5028</v>
      </c>
      <c r="E109" s="24" t="s">
        <v>5029</v>
      </c>
      <c r="F109" s="25">
        <v>2020.0</v>
      </c>
      <c r="G109" s="26" t="s">
        <v>5030</v>
      </c>
      <c r="H109" s="26" t="s">
        <v>5031</v>
      </c>
      <c r="I109" s="26"/>
      <c r="J109" s="26"/>
      <c r="K109" s="26"/>
      <c r="L109" s="26"/>
      <c r="M109" s="26"/>
      <c r="N109" s="26"/>
      <c r="O109" s="26"/>
      <c r="P109" s="26"/>
      <c r="Q109" s="26"/>
      <c r="R109" s="26"/>
      <c r="S109" s="26"/>
      <c r="T109" s="26"/>
      <c r="U109" s="26"/>
      <c r="V109" s="26"/>
      <c r="W109" s="26"/>
      <c r="X109" s="26"/>
      <c r="Y109" s="26"/>
      <c r="Z109" s="26"/>
    </row>
    <row r="110">
      <c r="A110" s="18" t="s">
        <v>5032</v>
      </c>
      <c r="B110" s="18" t="s">
        <v>5033</v>
      </c>
      <c r="C110" s="18"/>
      <c r="D110" s="18" t="s">
        <v>5034</v>
      </c>
      <c r="E110" s="18"/>
      <c r="F110" s="19">
        <v>2020.0</v>
      </c>
      <c r="G110" s="20" t="s">
        <v>5035</v>
      </c>
      <c r="H110" s="20" t="s">
        <v>5036</v>
      </c>
      <c r="I110" s="20"/>
      <c r="J110" s="20"/>
      <c r="K110" s="20"/>
      <c r="L110" s="20"/>
      <c r="M110" s="20"/>
      <c r="N110" s="20"/>
      <c r="O110" s="20"/>
      <c r="P110" s="20"/>
      <c r="Q110" s="20"/>
      <c r="R110" s="20"/>
      <c r="S110" s="20"/>
      <c r="T110" s="20"/>
      <c r="U110" s="20"/>
      <c r="V110" s="20"/>
      <c r="W110" s="20"/>
      <c r="X110" s="20"/>
      <c r="Y110" s="20"/>
      <c r="Z110" s="20"/>
    </row>
    <row r="111">
      <c r="A111" s="18" t="s">
        <v>5037</v>
      </c>
      <c r="B111" s="18" t="s">
        <v>1777</v>
      </c>
      <c r="C111" s="18"/>
      <c r="D111" s="18" t="s">
        <v>5038</v>
      </c>
      <c r="E111" s="18"/>
      <c r="F111" s="19">
        <v>2020.0</v>
      </c>
      <c r="G111" s="20" t="s">
        <v>5039</v>
      </c>
      <c r="H111" s="20" t="s">
        <v>5040</v>
      </c>
      <c r="I111" s="20"/>
      <c r="J111" s="20"/>
      <c r="K111" s="20"/>
      <c r="L111" s="20"/>
      <c r="M111" s="20"/>
      <c r="N111" s="20"/>
      <c r="O111" s="20"/>
      <c r="P111" s="20"/>
      <c r="Q111" s="20"/>
      <c r="R111" s="20"/>
      <c r="S111" s="20"/>
      <c r="T111" s="20"/>
      <c r="U111" s="20"/>
      <c r="V111" s="20"/>
      <c r="W111" s="20"/>
      <c r="X111" s="20"/>
      <c r="Y111" s="20"/>
      <c r="Z111" s="20"/>
    </row>
    <row r="112">
      <c r="A112" s="18" t="s">
        <v>5041</v>
      </c>
      <c r="B112" s="18" t="s">
        <v>5042</v>
      </c>
      <c r="C112" s="18"/>
      <c r="D112" s="18" t="s">
        <v>5043</v>
      </c>
      <c r="E112" s="18"/>
      <c r="F112" s="19">
        <v>2020.0</v>
      </c>
      <c r="G112" s="20" t="s">
        <v>5044</v>
      </c>
      <c r="H112" s="20" t="s">
        <v>5045</v>
      </c>
      <c r="I112" s="20"/>
      <c r="J112" s="20"/>
      <c r="K112" s="20"/>
      <c r="L112" s="20"/>
      <c r="M112" s="20"/>
      <c r="N112" s="20"/>
      <c r="O112" s="20"/>
      <c r="P112" s="20"/>
      <c r="Q112" s="20"/>
      <c r="R112" s="20"/>
      <c r="S112" s="20"/>
      <c r="T112" s="20"/>
      <c r="U112" s="20"/>
      <c r="V112" s="20"/>
      <c r="W112" s="20"/>
      <c r="X112" s="20"/>
      <c r="Y112" s="20"/>
      <c r="Z112" s="20"/>
    </row>
    <row r="113">
      <c r="A113" s="18" t="s">
        <v>5046</v>
      </c>
      <c r="B113" s="18" t="s">
        <v>5047</v>
      </c>
      <c r="C113" s="18"/>
      <c r="D113" s="18" t="s">
        <v>5048</v>
      </c>
      <c r="E113" s="18"/>
      <c r="F113" s="18" t="s">
        <v>5049</v>
      </c>
      <c r="G113" s="20" t="s">
        <v>5050</v>
      </c>
      <c r="H113" s="28">
        <v>2020.0</v>
      </c>
      <c r="I113" s="20" t="s">
        <v>5051</v>
      </c>
      <c r="J113" s="20" t="s">
        <v>5052</v>
      </c>
      <c r="K113" s="20" t="s">
        <v>5053</v>
      </c>
      <c r="L113" s="20"/>
      <c r="M113" s="20"/>
      <c r="N113" s="20"/>
      <c r="O113" s="20"/>
      <c r="P113" s="20"/>
      <c r="Q113" s="20"/>
      <c r="R113" s="20"/>
      <c r="S113" s="20"/>
      <c r="T113" s="20"/>
      <c r="U113" s="20"/>
      <c r="V113" s="20"/>
      <c r="W113" s="20"/>
      <c r="X113" s="20"/>
      <c r="Y113" s="20"/>
      <c r="Z113" s="20"/>
    </row>
    <row r="114">
      <c r="A114" s="18" t="s">
        <v>5054</v>
      </c>
      <c r="B114" s="18" t="s">
        <v>5055</v>
      </c>
      <c r="C114" s="18"/>
      <c r="D114" s="18" t="s">
        <v>5056</v>
      </c>
      <c r="E114" s="18"/>
      <c r="F114" s="19">
        <v>2020.0</v>
      </c>
      <c r="G114" s="20" t="s">
        <v>5057</v>
      </c>
      <c r="H114" s="20" t="s">
        <v>5058</v>
      </c>
      <c r="I114" s="20"/>
      <c r="J114" s="20"/>
      <c r="K114" s="20"/>
      <c r="L114" s="20"/>
      <c r="M114" s="20"/>
      <c r="N114" s="20"/>
      <c r="O114" s="20"/>
      <c r="P114" s="20"/>
      <c r="Q114" s="20"/>
      <c r="R114" s="20"/>
      <c r="S114" s="20"/>
      <c r="T114" s="20"/>
      <c r="U114" s="20"/>
      <c r="V114" s="20"/>
      <c r="W114" s="20"/>
      <c r="X114" s="20"/>
      <c r="Y114" s="20"/>
      <c r="Z114" s="20"/>
    </row>
    <row r="115">
      <c r="A115" s="18" t="s">
        <v>5059</v>
      </c>
      <c r="B115" s="18" t="s">
        <v>5060</v>
      </c>
      <c r="C115" s="18" t="s">
        <v>5061</v>
      </c>
      <c r="D115" s="18" t="s">
        <v>5062</v>
      </c>
      <c r="E115" s="18"/>
      <c r="F115" s="19">
        <v>2020.0</v>
      </c>
      <c r="G115" s="20" t="s">
        <v>5063</v>
      </c>
      <c r="H115" s="20" t="s">
        <v>5064</v>
      </c>
      <c r="I115" s="20"/>
      <c r="J115" s="20"/>
      <c r="K115" s="20"/>
      <c r="L115" s="20"/>
      <c r="M115" s="20"/>
      <c r="N115" s="20"/>
      <c r="O115" s="20"/>
      <c r="P115" s="20"/>
      <c r="Q115" s="20"/>
      <c r="R115" s="20"/>
      <c r="S115" s="20"/>
      <c r="T115" s="20"/>
      <c r="U115" s="20"/>
      <c r="V115" s="20"/>
      <c r="W115" s="20"/>
      <c r="X115" s="20"/>
      <c r="Y115" s="20"/>
      <c r="Z115" s="20"/>
    </row>
    <row r="116">
      <c r="A116" s="18" t="s">
        <v>5065</v>
      </c>
      <c r="B116" s="18" t="s">
        <v>5066</v>
      </c>
      <c r="C116" s="18" t="s">
        <v>5067</v>
      </c>
      <c r="D116" s="18" t="s">
        <v>5068</v>
      </c>
      <c r="E116" s="18"/>
      <c r="F116" s="19">
        <v>2020.0</v>
      </c>
      <c r="G116" s="20" t="s">
        <v>5069</v>
      </c>
      <c r="H116" s="20" t="s">
        <v>5070</v>
      </c>
      <c r="I116" s="20"/>
      <c r="J116" s="20"/>
      <c r="K116" s="20"/>
      <c r="L116" s="20"/>
      <c r="M116" s="20"/>
      <c r="N116" s="20"/>
      <c r="O116" s="20"/>
      <c r="P116" s="20"/>
      <c r="Q116" s="20"/>
      <c r="R116" s="20"/>
      <c r="S116" s="20"/>
      <c r="T116" s="20"/>
      <c r="U116" s="20"/>
      <c r="V116" s="20"/>
      <c r="W116" s="20"/>
      <c r="X116" s="20"/>
      <c r="Y116" s="20"/>
      <c r="Z116" s="20"/>
    </row>
    <row r="117">
      <c r="A117" s="24" t="s">
        <v>5071</v>
      </c>
      <c r="B117" s="24" t="s">
        <v>5072</v>
      </c>
      <c r="C117" s="24" t="s">
        <v>5073</v>
      </c>
      <c r="D117" s="24" t="s">
        <v>5074</v>
      </c>
      <c r="E117" s="24"/>
      <c r="F117" s="25">
        <v>2020.0</v>
      </c>
      <c r="G117" s="26" t="s">
        <v>5075</v>
      </c>
      <c r="H117" s="26" t="s">
        <v>5076</v>
      </c>
      <c r="I117" s="26"/>
      <c r="J117" s="26"/>
      <c r="K117" s="26"/>
      <c r="L117" s="26"/>
      <c r="M117" s="26"/>
      <c r="N117" s="26"/>
      <c r="O117" s="26"/>
      <c r="P117" s="26"/>
      <c r="Q117" s="26"/>
      <c r="R117" s="26"/>
      <c r="S117" s="26"/>
      <c r="T117" s="26"/>
      <c r="U117" s="26"/>
      <c r="V117" s="26"/>
      <c r="W117" s="26"/>
      <c r="X117" s="26"/>
      <c r="Y117" s="26"/>
      <c r="Z117" s="26"/>
    </row>
    <row r="118">
      <c r="A118" s="21" t="s">
        <v>5077</v>
      </c>
      <c r="B118" s="21" t="s">
        <v>5078</v>
      </c>
      <c r="C118" s="21" t="s">
        <v>5079</v>
      </c>
      <c r="D118" s="21" t="s">
        <v>5080</v>
      </c>
      <c r="E118" s="21"/>
      <c r="F118" s="22">
        <v>2020.0</v>
      </c>
      <c r="G118" s="23" t="s">
        <v>5081</v>
      </c>
      <c r="H118" s="23" t="s">
        <v>5082</v>
      </c>
      <c r="I118" s="23"/>
      <c r="J118" s="23"/>
      <c r="K118" s="23"/>
      <c r="L118" s="23"/>
      <c r="M118" s="23"/>
      <c r="N118" s="23"/>
      <c r="O118" s="23"/>
      <c r="P118" s="23"/>
      <c r="Q118" s="23"/>
      <c r="R118" s="23"/>
      <c r="S118" s="23"/>
      <c r="T118" s="23"/>
      <c r="U118" s="23"/>
      <c r="V118" s="23"/>
      <c r="W118" s="23"/>
      <c r="X118" s="23"/>
      <c r="Y118" s="23"/>
      <c r="Z118" s="23"/>
    </row>
    <row r="119">
      <c r="A119" s="18" t="s">
        <v>5083</v>
      </c>
      <c r="B119" s="18" t="s">
        <v>5084</v>
      </c>
      <c r="C119" s="18" t="s">
        <v>5085</v>
      </c>
      <c r="D119" s="18" t="s">
        <v>5086</v>
      </c>
      <c r="E119" s="18"/>
      <c r="F119" s="19">
        <v>2021.0</v>
      </c>
      <c r="G119" s="20" t="s">
        <v>5087</v>
      </c>
      <c r="H119" s="20" t="s">
        <v>5088</v>
      </c>
      <c r="I119" s="20"/>
      <c r="J119" s="20"/>
      <c r="K119" s="20"/>
      <c r="L119" s="20"/>
      <c r="M119" s="20"/>
      <c r="N119" s="20"/>
      <c r="O119" s="20"/>
      <c r="P119" s="20"/>
      <c r="Q119" s="20"/>
      <c r="R119" s="20"/>
      <c r="S119" s="20"/>
      <c r="T119" s="20"/>
      <c r="U119" s="20"/>
      <c r="V119" s="20"/>
      <c r="W119" s="20"/>
      <c r="X119" s="20"/>
      <c r="Y119" s="20"/>
      <c r="Z119" s="20"/>
    </row>
    <row r="120">
      <c r="A120" s="18" t="s">
        <v>5089</v>
      </c>
      <c r="B120" s="18" t="s">
        <v>5090</v>
      </c>
      <c r="C120" s="18" t="s">
        <v>5091</v>
      </c>
      <c r="D120" s="18" t="s">
        <v>5092</v>
      </c>
      <c r="E120" s="18"/>
      <c r="F120" s="19">
        <v>2020.0</v>
      </c>
      <c r="G120" s="20" t="s">
        <v>5093</v>
      </c>
      <c r="H120" s="20" t="s">
        <v>5094</v>
      </c>
      <c r="I120" s="20"/>
      <c r="J120" s="20"/>
      <c r="K120" s="20"/>
      <c r="L120" s="20"/>
      <c r="M120" s="20"/>
      <c r="N120" s="20"/>
      <c r="O120" s="20"/>
      <c r="P120" s="20"/>
      <c r="Q120" s="20"/>
      <c r="R120" s="20"/>
      <c r="S120" s="20"/>
      <c r="T120" s="20"/>
      <c r="U120" s="20"/>
      <c r="V120" s="20"/>
      <c r="W120" s="20"/>
      <c r="X120" s="20"/>
      <c r="Y120" s="20"/>
      <c r="Z120" s="20"/>
    </row>
    <row r="121">
      <c r="A121" s="18" t="s">
        <v>5095</v>
      </c>
      <c r="B121" s="18" t="s">
        <v>5096</v>
      </c>
      <c r="C121" s="18" t="s">
        <v>5097</v>
      </c>
      <c r="D121" s="18" t="s">
        <v>5098</v>
      </c>
      <c r="E121" s="18"/>
      <c r="F121" s="19">
        <v>2020.0</v>
      </c>
      <c r="G121" s="20" t="s">
        <v>5099</v>
      </c>
      <c r="H121" s="20" t="s">
        <v>5100</v>
      </c>
      <c r="I121" s="20"/>
      <c r="J121" s="20"/>
      <c r="K121" s="20"/>
      <c r="L121" s="20"/>
      <c r="M121" s="20"/>
      <c r="N121" s="20"/>
      <c r="O121" s="20"/>
      <c r="P121" s="20"/>
      <c r="Q121" s="20"/>
      <c r="R121" s="20"/>
      <c r="S121" s="20"/>
      <c r="T121" s="20"/>
      <c r="U121" s="20"/>
      <c r="V121" s="20"/>
      <c r="W121" s="20"/>
      <c r="X121" s="20"/>
      <c r="Y121" s="20"/>
      <c r="Z121" s="20"/>
    </row>
    <row r="122">
      <c r="A122" s="18" t="s">
        <v>5101</v>
      </c>
      <c r="B122" s="18" t="s">
        <v>5102</v>
      </c>
      <c r="C122" s="18" t="s">
        <v>5103</v>
      </c>
      <c r="D122" s="18" t="s">
        <v>5104</v>
      </c>
      <c r="E122" s="18"/>
      <c r="F122" s="19">
        <v>2021.0</v>
      </c>
      <c r="G122" s="20" t="s">
        <v>5105</v>
      </c>
      <c r="H122" s="20" t="s">
        <v>5106</v>
      </c>
      <c r="I122" s="20"/>
      <c r="J122" s="20"/>
      <c r="K122" s="20"/>
      <c r="L122" s="20"/>
      <c r="M122" s="20"/>
      <c r="N122" s="20"/>
      <c r="O122" s="20"/>
      <c r="P122" s="20"/>
      <c r="Q122" s="20"/>
      <c r="R122" s="20"/>
      <c r="S122" s="20"/>
      <c r="T122" s="20"/>
      <c r="U122" s="20"/>
      <c r="V122" s="20"/>
      <c r="W122" s="20"/>
      <c r="X122" s="20"/>
      <c r="Y122" s="20"/>
      <c r="Z122" s="20"/>
    </row>
    <row r="123">
      <c r="A123" s="18" t="s">
        <v>5107</v>
      </c>
      <c r="B123" s="18" t="s">
        <v>5108</v>
      </c>
      <c r="C123" s="18" t="s">
        <v>5109</v>
      </c>
      <c r="D123" s="18" t="s">
        <v>5110</v>
      </c>
      <c r="E123" s="18"/>
      <c r="F123" s="19">
        <v>2020.0</v>
      </c>
      <c r="G123" s="20" t="s">
        <v>5111</v>
      </c>
      <c r="H123" s="20" t="s">
        <v>5112</v>
      </c>
      <c r="I123" s="20"/>
      <c r="J123" s="20"/>
      <c r="K123" s="20"/>
      <c r="L123" s="20"/>
      <c r="M123" s="20"/>
      <c r="N123" s="20"/>
      <c r="O123" s="20"/>
      <c r="P123" s="20"/>
      <c r="Q123" s="20"/>
      <c r="R123" s="20"/>
      <c r="S123" s="20"/>
      <c r="T123" s="20"/>
      <c r="U123" s="20"/>
      <c r="V123" s="20"/>
      <c r="W123" s="20"/>
      <c r="X123" s="20"/>
      <c r="Y123" s="20"/>
      <c r="Z123" s="20"/>
    </row>
    <row r="124">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29" t="s">
        <v>0</v>
      </c>
      <c r="B1" s="29" t="s">
        <v>5113</v>
      </c>
      <c r="C1" s="29" t="s">
        <v>5114</v>
      </c>
      <c r="D1" s="29" t="s">
        <v>5115</v>
      </c>
      <c r="E1" s="29" t="s">
        <v>3</v>
      </c>
      <c r="F1" s="29" t="s">
        <v>4</v>
      </c>
      <c r="G1" s="29" t="s">
        <v>5116</v>
      </c>
      <c r="H1" s="30"/>
      <c r="I1" s="30"/>
      <c r="J1" s="30"/>
      <c r="K1" s="30"/>
      <c r="L1" s="30"/>
      <c r="M1" s="29" t="s">
        <v>5117</v>
      </c>
      <c r="N1" s="29" t="s">
        <v>5118</v>
      </c>
      <c r="O1" s="29" t="s">
        <v>5119</v>
      </c>
      <c r="P1" s="29" t="s">
        <v>5120</v>
      </c>
      <c r="Q1" s="29" t="s">
        <v>5121</v>
      </c>
      <c r="R1" s="29" t="s">
        <v>5122</v>
      </c>
      <c r="S1" s="29" t="s">
        <v>5123</v>
      </c>
      <c r="T1" s="29" t="s">
        <v>5124</v>
      </c>
      <c r="U1" s="30"/>
      <c r="V1" s="30"/>
      <c r="W1" s="30"/>
      <c r="X1" s="30"/>
      <c r="Y1" s="30"/>
      <c r="Z1" s="30"/>
    </row>
    <row r="2">
      <c r="A2" s="31" t="s">
        <v>5125</v>
      </c>
      <c r="B2" s="31" t="s">
        <v>461</v>
      </c>
      <c r="C2" s="31" t="s">
        <v>462</v>
      </c>
      <c r="D2" s="32" t="s">
        <v>463</v>
      </c>
      <c r="E2" s="31" t="s">
        <v>5126</v>
      </c>
      <c r="F2" s="32" t="s">
        <v>5127</v>
      </c>
      <c r="G2" s="33">
        <v>2023.0</v>
      </c>
      <c r="H2" s="31"/>
      <c r="I2" s="31"/>
      <c r="J2" s="31"/>
      <c r="K2" s="31"/>
      <c r="L2" s="31"/>
      <c r="M2" s="31" t="s">
        <v>466</v>
      </c>
      <c r="N2" s="34" t="str">
        <f>HYPERLINK("http://dx.doi.org/10.1080/17525098.2023.2214401","http://dx.doi.org/10.1080/17525098.2023.2214401")</f>
        <v>http://dx.doi.org/10.1080/17525098.2023.2214401</v>
      </c>
      <c r="O2" s="31" t="s">
        <v>5128</v>
      </c>
      <c r="P2" s="31" t="s">
        <v>5129</v>
      </c>
      <c r="Q2" s="31" t="s">
        <v>5130</v>
      </c>
      <c r="R2" s="31" t="s">
        <v>2612</v>
      </c>
      <c r="S2" s="31" t="s">
        <v>5131</v>
      </c>
      <c r="T2" s="31" t="s">
        <v>5132</v>
      </c>
      <c r="U2" s="31"/>
      <c r="V2" s="31"/>
      <c r="W2" s="31"/>
      <c r="X2" s="31"/>
      <c r="Y2" s="31"/>
      <c r="Z2" s="31"/>
    </row>
    <row r="3">
      <c r="A3" s="35" t="s">
        <v>5133</v>
      </c>
      <c r="B3" s="35" t="s">
        <v>5134</v>
      </c>
      <c r="C3" s="35" t="s">
        <v>5135</v>
      </c>
      <c r="D3" s="36" t="s">
        <v>5136</v>
      </c>
      <c r="E3" s="35" t="s">
        <v>5137</v>
      </c>
      <c r="F3" s="36" t="s">
        <v>5138</v>
      </c>
      <c r="G3" s="37">
        <v>2023.0</v>
      </c>
      <c r="H3" s="35"/>
      <c r="I3" s="35"/>
      <c r="J3" s="35"/>
      <c r="K3" s="35"/>
      <c r="L3" s="35"/>
      <c r="M3" s="35" t="s">
        <v>5139</v>
      </c>
      <c r="N3" s="38" t="str">
        <f>HYPERLINK("http://dx.doi.org/10.1016/j.hjdsi.2023.100720","http://dx.doi.org/10.1016/j.hjdsi.2023.100720")</f>
        <v>http://dx.doi.org/10.1016/j.hjdsi.2023.100720</v>
      </c>
      <c r="O3" s="35" t="s">
        <v>5140</v>
      </c>
      <c r="P3" s="35" t="s">
        <v>5141</v>
      </c>
      <c r="Q3" s="35" t="s">
        <v>5142</v>
      </c>
      <c r="R3" s="35" t="s">
        <v>5143</v>
      </c>
      <c r="S3" s="35" t="s">
        <v>5144</v>
      </c>
      <c r="T3" s="35" t="s">
        <v>5145</v>
      </c>
      <c r="U3" s="35"/>
      <c r="V3" s="35"/>
      <c r="W3" s="35"/>
      <c r="X3" s="35"/>
      <c r="Y3" s="35"/>
      <c r="Z3" s="35"/>
    </row>
    <row r="4">
      <c r="A4" s="39" t="s">
        <v>5146</v>
      </c>
      <c r="B4" s="39" t="s">
        <v>5147</v>
      </c>
      <c r="C4" s="39" t="s">
        <v>5148</v>
      </c>
      <c r="D4" s="40" t="s">
        <v>5149</v>
      </c>
      <c r="E4" s="39" t="s">
        <v>5150</v>
      </c>
      <c r="F4" s="40" t="s">
        <v>5151</v>
      </c>
      <c r="G4" s="41">
        <v>2023.0</v>
      </c>
      <c r="H4" s="39"/>
      <c r="I4" s="39"/>
      <c r="J4" s="39"/>
      <c r="K4" s="39"/>
      <c r="L4" s="39"/>
      <c r="M4" s="39" t="s">
        <v>713</v>
      </c>
      <c r="N4" s="42" t="str">
        <f>HYPERLINK("http://dx.doi.org/10.3390/healthcare11030408","http://dx.doi.org/10.3390/healthcare11030408")</f>
        <v>http://dx.doi.org/10.3390/healthcare11030408</v>
      </c>
      <c r="O4" s="39" t="s">
        <v>5152</v>
      </c>
      <c r="P4" s="39" t="s">
        <v>5130</v>
      </c>
      <c r="Q4" s="39" t="s">
        <v>5153</v>
      </c>
      <c r="R4" s="39" t="s">
        <v>5130</v>
      </c>
      <c r="S4" s="39" t="s">
        <v>5154</v>
      </c>
      <c r="T4" s="39" t="s">
        <v>5155</v>
      </c>
      <c r="U4" s="39"/>
      <c r="V4" s="39"/>
      <c r="W4" s="39"/>
      <c r="X4" s="39"/>
      <c r="Y4" s="39"/>
      <c r="Z4" s="39"/>
    </row>
    <row r="5">
      <c r="A5" s="39" t="s">
        <v>5156</v>
      </c>
      <c r="B5" s="39" t="s">
        <v>5157</v>
      </c>
      <c r="C5" s="39" t="s">
        <v>5158</v>
      </c>
      <c r="D5" s="39" t="s">
        <v>5159</v>
      </c>
      <c r="E5" s="39" t="s">
        <v>5160</v>
      </c>
      <c r="F5" s="39" t="s">
        <v>5161</v>
      </c>
      <c r="G5" s="41">
        <v>2021.0</v>
      </c>
      <c r="H5" s="39"/>
      <c r="I5" s="39"/>
      <c r="J5" s="39"/>
      <c r="K5" s="39"/>
      <c r="L5" s="39"/>
      <c r="M5" s="39" t="s">
        <v>5162</v>
      </c>
      <c r="N5" s="42" t="str">
        <f>HYPERLINK("http://dx.doi.org/10.17323/727-0634-2021-19-1-129-142","http://dx.doi.org/10.17323/727-0634-2021-19-1-129-142")</f>
        <v>http://dx.doi.org/10.17323/727-0634-2021-19-1-129-142</v>
      </c>
      <c r="O5" s="39" t="s">
        <v>5163</v>
      </c>
      <c r="P5" s="39" t="s">
        <v>5164</v>
      </c>
      <c r="Q5" s="39" t="s">
        <v>5130</v>
      </c>
      <c r="R5" s="39" t="s">
        <v>5165</v>
      </c>
      <c r="S5" s="39" t="s">
        <v>5130</v>
      </c>
      <c r="T5" s="39" t="s">
        <v>5130</v>
      </c>
      <c r="U5" s="39"/>
      <c r="V5" s="39"/>
      <c r="W5" s="39"/>
      <c r="X5" s="39"/>
      <c r="Y5" s="39"/>
      <c r="Z5" s="39"/>
    </row>
    <row r="6">
      <c r="A6" s="39" t="s">
        <v>5166</v>
      </c>
      <c r="B6" s="39" t="s">
        <v>692</v>
      </c>
      <c r="C6" s="39" t="s">
        <v>5167</v>
      </c>
      <c r="D6" s="40" t="s">
        <v>5168</v>
      </c>
      <c r="E6" s="39" t="s">
        <v>5169</v>
      </c>
      <c r="F6" s="40" t="s">
        <v>5170</v>
      </c>
      <c r="G6" s="41">
        <v>2024.0</v>
      </c>
      <c r="H6" s="39"/>
      <c r="I6" s="39"/>
      <c r="J6" s="39"/>
      <c r="K6" s="39"/>
      <c r="L6" s="39"/>
      <c r="M6" s="39" t="s">
        <v>5171</v>
      </c>
      <c r="N6" s="42" t="str">
        <f>HYPERLINK("http://dx.doi.org/10.14198/ALTERN.26448","http://dx.doi.org/10.14198/ALTERN.26448")</f>
        <v>http://dx.doi.org/10.14198/ALTERN.26448</v>
      </c>
      <c r="O6" s="39" t="s">
        <v>5172</v>
      </c>
      <c r="P6" s="39" t="s">
        <v>5130</v>
      </c>
      <c r="Q6" s="39" t="s">
        <v>5173</v>
      </c>
      <c r="R6" s="39" t="s">
        <v>5130</v>
      </c>
      <c r="S6" s="39" t="s">
        <v>5174</v>
      </c>
      <c r="T6" s="39" t="s">
        <v>5130</v>
      </c>
      <c r="U6" s="39"/>
      <c r="V6" s="39"/>
      <c r="W6" s="39"/>
      <c r="X6" s="39"/>
      <c r="Y6" s="39"/>
      <c r="Z6" s="39"/>
    </row>
    <row r="7">
      <c r="A7" s="39" t="s">
        <v>5175</v>
      </c>
      <c r="B7" s="39" t="s">
        <v>5176</v>
      </c>
      <c r="C7" s="39" t="s">
        <v>5177</v>
      </c>
      <c r="D7" s="39" t="s">
        <v>4709</v>
      </c>
      <c r="E7" s="39" t="s">
        <v>5178</v>
      </c>
      <c r="F7" s="39" t="s">
        <v>5179</v>
      </c>
      <c r="G7" s="41">
        <v>2022.0</v>
      </c>
      <c r="H7" s="39"/>
      <c r="I7" s="39"/>
      <c r="J7" s="39"/>
      <c r="K7" s="39"/>
      <c r="L7" s="39"/>
      <c r="M7" s="39" t="s">
        <v>929</v>
      </c>
      <c r="N7" s="42" t="str">
        <f>HYPERLINK("http://dx.doi.org/10.1177/0894439320980434","http://dx.doi.org/10.1177/0894439320980434")</f>
        <v>http://dx.doi.org/10.1177/0894439320980434</v>
      </c>
      <c r="O7" s="39" t="s">
        <v>5180</v>
      </c>
      <c r="P7" s="39" t="s">
        <v>5130</v>
      </c>
      <c r="Q7" s="39" t="s">
        <v>5130</v>
      </c>
      <c r="R7" s="39" t="s">
        <v>3234</v>
      </c>
      <c r="S7" s="39" t="s">
        <v>5181</v>
      </c>
      <c r="T7" s="39" t="s">
        <v>5182</v>
      </c>
      <c r="U7" s="39"/>
      <c r="V7" s="39"/>
      <c r="W7" s="39"/>
      <c r="X7" s="39"/>
      <c r="Y7" s="39"/>
      <c r="Z7" s="39"/>
    </row>
    <row r="8">
      <c r="A8" s="35" t="s">
        <v>5183</v>
      </c>
      <c r="B8" s="35" t="s">
        <v>5184</v>
      </c>
      <c r="C8" s="35" t="s">
        <v>4465</v>
      </c>
      <c r="D8" s="35" t="s">
        <v>5185</v>
      </c>
      <c r="E8" s="35" t="s">
        <v>5186</v>
      </c>
      <c r="F8" s="35" t="s">
        <v>5187</v>
      </c>
      <c r="G8" s="37">
        <v>2023.0</v>
      </c>
      <c r="H8" s="35"/>
      <c r="I8" s="35"/>
      <c r="J8" s="35"/>
      <c r="K8" s="35"/>
      <c r="L8" s="35"/>
      <c r="M8" s="35" t="s">
        <v>5188</v>
      </c>
      <c r="N8" s="38" t="str">
        <f>HYPERLINK("http://dx.doi.org/10.5334/ijic.6759","http://dx.doi.org/10.5334/ijic.6759")</f>
        <v>http://dx.doi.org/10.5334/ijic.6759</v>
      </c>
      <c r="O8" s="35" t="s">
        <v>5189</v>
      </c>
      <c r="P8" s="35" t="s">
        <v>5190</v>
      </c>
      <c r="Q8" s="35" t="s">
        <v>5191</v>
      </c>
      <c r="R8" s="35" t="s">
        <v>5192</v>
      </c>
      <c r="S8" s="35" t="s">
        <v>5130</v>
      </c>
      <c r="T8" s="35" t="s">
        <v>5193</v>
      </c>
      <c r="U8" s="35"/>
      <c r="V8" s="35"/>
      <c r="W8" s="35"/>
      <c r="X8" s="35"/>
      <c r="Y8" s="35"/>
      <c r="Z8" s="35"/>
    </row>
    <row r="9">
      <c r="A9" s="35" t="s">
        <v>5194</v>
      </c>
      <c r="B9" s="35" t="s">
        <v>5195</v>
      </c>
      <c r="C9" s="35" t="s">
        <v>300</v>
      </c>
      <c r="D9" s="35" t="s">
        <v>5196</v>
      </c>
      <c r="E9" s="35" t="s">
        <v>5197</v>
      </c>
      <c r="F9" s="35" t="s">
        <v>5198</v>
      </c>
      <c r="G9" s="37">
        <v>2024.0</v>
      </c>
      <c r="H9" s="35"/>
      <c r="I9" s="35"/>
      <c r="J9" s="35"/>
      <c r="K9" s="35"/>
      <c r="L9" s="35"/>
      <c r="M9" s="35" t="s">
        <v>302</v>
      </c>
      <c r="N9" s="38" t="str">
        <f>HYPERLINK("http://dx.doi.org/10.1080/15228835.2023.2287241","http://dx.doi.org/10.1080/15228835.2023.2287241")</f>
        <v>http://dx.doi.org/10.1080/15228835.2023.2287241</v>
      </c>
      <c r="O9" s="35" t="s">
        <v>5199</v>
      </c>
      <c r="P9" s="35" t="s">
        <v>5130</v>
      </c>
      <c r="Q9" s="35" t="s">
        <v>5130</v>
      </c>
      <c r="R9" s="35" t="s">
        <v>2388</v>
      </c>
      <c r="S9" s="35" t="s">
        <v>5200</v>
      </c>
      <c r="T9" s="35" t="s">
        <v>5201</v>
      </c>
      <c r="U9" s="35"/>
      <c r="V9" s="35"/>
      <c r="W9" s="35"/>
      <c r="X9" s="35"/>
      <c r="Y9" s="35"/>
      <c r="Z9" s="35"/>
    </row>
    <row r="10">
      <c r="A10" s="39" t="s">
        <v>5202</v>
      </c>
      <c r="B10" s="39" t="s">
        <v>5203</v>
      </c>
      <c r="C10" s="39" t="s">
        <v>4683</v>
      </c>
      <c r="D10" s="39" t="s">
        <v>4684</v>
      </c>
      <c r="E10" s="39" t="s">
        <v>5204</v>
      </c>
      <c r="F10" s="39" t="s">
        <v>5205</v>
      </c>
      <c r="G10" s="41">
        <v>2022.0</v>
      </c>
      <c r="H10" s="39"/>
      <c r="I10" s="39"/>
      <c r="J10" s="39"/>
      <c r="K10" s="39"/>
      <c r="L10" s="39"/>
      <c r="M10" s="39" t="s">
        <v>5206</v>
      </c>
      <c r="N10" s="42" t="str">
        <f>HYPERLINK("http://dx.doi.org/10.5334/ijic.5710","http://dx.doi.org/10.5334/ijic.5710")</f>
        <v>http://dx.doi.org/10.5334/ijic.5710</v>
      </c>
      <c r="O10" s="39" t="s">
        <v>5189</v>
      </c>
      <c r="P10" s="39" t="s">
        <v>5130</v>
      </c>
      <c r="Q10" s="39" t="s">
        <v>5130</v>
      </c>
      <c r="R10" s="39" t="s">
        <v>5192</v>
      </c>
      <c r="S10" s="39" t="s">
        <v>5130</v>
      </c>
      <c r="T10" s="39" t="s">
        <v>5207</v>
      </c>
      <c r="U10" s="39"/>
      <c r="V10" s="39"/>
      <c r="W10" s="39"/>
      <c r="X10" s="39"/>
      <c r="Y10" s="39"/>
      <c r="Z10" s="39"/>
    </row>
    <row r="11">
      <c r="A11" s="39" t="s">
        <v>5208</v>
      </c>
      <c r="B11" s="39" t="s">
        <v>5209</v>
      </c>
      <c r="C11" s="39" t="s">
        <v>5210</v>
      </c>
      <c r="D11" s="39" t="s">
        <v>5211</v>
      </c>
      <c r="E11" s="39" t="s">
        <v>5212</v>
      </c>
      <c r="F11" s="39" t="s">
        <v>5213</v>
      </c>
      <c r="G11" s="41">
        <v>2022.0</v>
      </c>
      <c r="H11" s="39"/>
      <c r="I11" s="39"/>
      <c r="J11" s="39"/>
      <c r="K11" s="39"/>
      <c r="L11" s="39"/>
      <c r="M11" s="39" t="s">
        <v>5214</v>
      </c>
      <c r="N11" s="42" t="str">
        <f>HYPERLINK("http://dx.doi.org/10.26754/ojs_ais/accioninvestigsoc.2022437423","http://dx.doi.org/10.26754/ojs_ais/accioninvestigsoc.2022437423")</f>
        <v>http://dx.doi.org/10.26754/ojs_ais/accioninvestigsoc.2022437423</v>
      </c>
      <c r="O11" s="39" t="s">
        <v>5215</v>
      </c>
      <c r="P11" s="39" t="s">
        <v>5216</v>
      </c>
      <c r="Q11" s="39" t="s">
        <v>5217</v>
      </c>
      <c r="R11" s="39" t="s">
        <v>5218</v>
      </c>
      <c r="S11" s="39" t="s">
        <v>5219</v>
      </c>
      <c r="T11" s="39" t="s">
        <v>5130</v>
      </c>
      <c r="U11" s="39"/>
      <c r="V11" s="39"/>
      <c r="W11" s="39"/>
      <c r="X11" s="39"/>
      <c r="Y11" s="39"/>
      <c r="Z11" s="39"/>
    </row>
    <row r="12">
      <c r="A12" s="39" t="s">
        <v>5220</v>
      </c>
      <c r="B12" s="39" t="s">
        <v>5221</v>
      </c>
      <c r="C12" s="39" t="s">
        <v>5222</v>
      </c>
      <c r="D12" s="39" t="s">
        <v>5223</v>
      </c>
      <c r="E12" s="39" t="s">
        <v>5224</v>
      </c>
      <c r="F12" s="39" t="s">
        <v>5225</v>
      </c>
      <c r="G12" s="41">
        <v>2023.0</v>
      </c>
      <c r="H12" s="39"/>
      <c r="I12" s="39"/>
      <c r="J12" s="39"/>
      <c r="K12" s="39"/>
      <c r="L12" s="39"/>
      <c r="M12" s="39" t="s">
        <v>599</v>
      </c>
      <c r="N12" s="42" t="str">
        <f>HYPERLINK("http://dx.doi.org/10.17502/mrcs.v11i2.707","http://dx.doi.org/10.17502/mrcs.v11i2.707")</f>
        <v>http://dx.doi.org/10.17502/mrcs.v11i2.707</v>
      </c>
      <c r="O12" s="39" t="s">
        <v>5226</v>
      </c>
      <c r="P12" s="39" t="s">
        <v>5130</v>
      </c>
      <c r="Q12" s="39" t="s">
        <v>5130</v>
      </c>
      <c r="R12" s="39" t="s">
        <v>5227</v>
      </c>
      <c r="S12" s="39" t="s">
        <v>5130</v>
      </c>
      <c r="T12" s="39" t="s">
        <v>5228</v>
      </c>
      <c r="U12" s="39"/>
      <c r="V12" s="39"/>
      <c r="W12" s="39"/>
      <c r="X12" s="39"/>
      <c r="Y12" s="39"/>
      <c r="Z12" s="39"/>
    </row>
    <row r="13">
      <c r="A13" s="39" t="s">
        <v>5229</v>
      </c>
      <c r="B13" s="39" t="s">
        <v>5230</v>
      </c>
      <c r="C13" s="39" t="s">
        <v>5231</v>
      </c>
      <c r="D13" s="39" t="s">
        <v>5232</v>
      </c>
      <c r="E13" s="39" t="s">
        <v>5233</v>
      </c>
      <c r="F13" s="39" t="s">
        <v>5234</v>
      </c>
      <c r="G13" s="41">
        <v>2023.0</v>
      </c>
      <c r="H13" s="39"/>
      <c r="I13" s="39"/>
      <c r="J13" s="39"/>
      <c r="K13" s="39"/>
      <c r="L13" s="39"/>
      <c r="M13" s="39" t="s">
        <v>5235</v>
      </c>
      <c r="N13" s="42" t="str">
        <f>HYPERLINK("http://dx.doi.org/10.1177/20552076231173559","http://dx.doi.org/10.1177/20552076231173559")</f>
        <v>http://dx.doi.org/10.1177/20552076231173559</v>
      </c>
      <c r="O13" s="39" t="s">
        <v>5236</v>
      </c>
      <c r="P13" s="39" t="s">
        <v>5130</v>
      </c>
      <c r="Q13" s="39" t="s">
        <v>5237</v>
      </c>
      <c r="R13" s="39" t="s">
        <v>5238</v>
      </c>
      <c r="S13" s="39" t="s">
        <v>5130</v>
      </c>
      <c r="T13" s="39" t="s">
        <v>5239</v>
      </c>
      <c r="U13" s="39"/>
      <c r="V13" s="39"/>
      <c r="W13" s="39"/>
      <c r="X13" s="39"/>
      <c r="Y13" s="39"/>
      <c r="Z13" s="39"/>
    </row>
    <row r="14">
      <c r="A14" s="39" t="s">
        <v>5240</v>
      </c>
      <c r="B14" s="39" t="s">
        <v>5241</v>
      </c>
      <c r="C14" s="39" t="s">
        <v>5242</v>
      </c>
      <c r="D14" s="39" t="s">
        <v>5243</v>
      </c>
      <c r="E14" s="39" t="s">
        <v>5244</v>
      </c>
      <c r="F14" s="39" t="s">
        <v>5245</v>
      </c>
      <c r="G14" s="41">
        <v>2022.0</v>
      </c>
      <c r="H14" s="39"/>
      <c r="I14" s="39"/>
      <c r="J14" s="39"/>
      <c r="K14" s="39"/>
      <c r="L14" s="39"/>
      <c r="M14" s="39" t="s">
        <v>839</v>
      </c>
      <c r="N14" s="42" t="str">
        <f>HYPERLINK("http://dx.doi.org/10.1080/2156857X.2021.1999847","http://dx.doi.org/10.1080/2156857X.2021.1999847")</f>
        <v>http://dx.doi.org/10.1080/2156857X.2021.1999847</v>
      </c>
      <c r="O14" s="39" t="s">
        <v>5246</v>
      </c>
      <c r="P14" s="39" t="s">
        <v>5247</v>
      </c>
      <c r="Q14" s="39" t="s">
        <v>5248</v>
      </c>
      <c r="R14" s="39" t="s">
        <v>2134</v>
      </c>
      <c r="S14" s="39" t="s">
        <v>5249</v>
      </c>
      <c r="T14" s="39" t="s">
        <v>5250</v>
      </c>
      <c r="U14" s="39"/>
      <c r="V14" s="39"/>
      <c r="W14" s="39"/>
      <c r="X14" s="39"/>
      <c r="Y14" s="39"/>
      <c r="Z14" s="39"/>
    </row>
    <row r="15">
      <c r="A15" s="39" t="s">
        <v>5251</v>
      </c>
      <c r="B15" s="39" t="s">
        <v>5252</v>
      </c>
      <c r="C15" s="39" t="s">
        <v>1445</v>
      </c>
      <c r="D15" s="39" t="s">
        <v>1446</v>
      </c>
      <c r="E15" s="39" t="s">
        <v>5253</v>
      </c>
      <c r="F15" s="39" t="s">
        <v>5254</v>
      </c>
      <c r="G15" s="41">
        <v>2021.0</v>
      </c>
      <c r="H15" s="39"/>
      <c r="I15" s="39"/>
      <c r="J15" s="39"/>
      <c r="K15" s="39"/>
      <c r="L15" s="39"/>
      <c r="M15" s="39" t="s">
        <v>1450</v>
      </c>
      <c r="N15" s="42" t="str">
        <f>HYPERLINK("http://dx.doi.org/10.24197/st.2.2021.310-325","http://dx.doi.org/10.24197/st.2.2021.310-325")</f>
        <v>http://dx.doi.org/10.24197/st.2.2021.310-325</v>
      </c>
      <c r="O15" s="39" t="s">
        <v>5255</v>
      </c>
      <c r="P15" s="39" t="s">
        <v>5130</v>
      </c>
      <c r="Q15" s="39" t="s">
        <v>5130</v>
      </c>
      <c r="R15" s="39" t="s">
        <v>5256</v>
      </c>
      <c r="S15" s="39" t="s">
        <v>5130</v>
      </c>
      <c r="T15" s="39" t="s">
        <v>5130</v>
      </c>
      <c r="U15" s="39"/>
      <c r="V15" s="39"/>
      <c r="W15" s="39"/>
      <c r="X15" s="39"/>
      <c r="Y15" s="39"/>
      <c r="Z15" s="39"/>
    </row>
    <row r="16">
      <c r="A16" s="35" t="s">
        <v>5257</v>
      </c>
      <c r="B16" s="35" t="s">
        <v>5258</v>
      </c>
      <c r="C16" s="35" t="s">
        <v>212</v>
      </c>
      <c r="D16" s="35" t="s">
        <v>213</v>
      </c>
      <c r="E16" s="35" t="s">
        <v>5259</v>
      </c>
      <c r="F16" s="35" t="s">
        <v>5260</v>
      </c>
      <c r="G16" s="37">
        <v>2024.0</v>
      </c>
      <c r="H16" s="35"/>
      <c r="I16" s="35"/>
      <c r="J16" s="35"/>
      <c r="K16" s="35"/>
      <c r="L16" s="35"/>
      <c r="M16" s="35" t="s">
        <v>216</v>
      </c>
      <c r="N16" s="38" t="str">
        <f>HYPERLINK("http://dx.doi.org/10.1111/hex.13964","http://dx.doi.org/10.1111/hex.13964")</f>
        <v>http://dx.doi.org/10.1111/hex.13964</v>
      </c>
      <c r="O16" s="35" t="s">
        <v>5261</v>
      </c>
      <c r="P16" s="35" t="s">
        <v>5262</v>
      </c>
      <c r="Q16" s="35" t="s">
        <v>5263</v>
      </c>
      <c r="R16" s="35" t="s">
        <v>2038</v>
      </c>
      <c r="S16" s="35" t="s">
        <v>5264</v>
      </c>
      <c r="T16" s="35" t="s">
        <v>5155</v>
      </c>
      <c r="U16" s="35"/>
      <c r="V16" s="35"/>
      <c r="W16" s="35"/>
      <c r="X16" s="35"/>
      <c r="Y16" s="35"/>
      <c r="Z16" s="35"/>
    </row>
    <row r="17">
      <c r="A17" s="35" t="s">
        <v>5265</v>
      </c>
      <c r="B17" s="35" t="s">
        <v>5266</v>
      </c>
      <c r="C17" s="35" t="s">
        <v>4863</v>
      </c>
      <c r="D17" s="35" t="s">
        <v>5267</v>
      </c>
      <c r="E17" s="35" t="s">
        <v>5268</v>
      </c>
      <c r="F17" s="35" t="s">
        <v>5269</v>
      </c>
      <c r="G17" s="37">
        <v>2022.0</v>
      </c>
      <c r="H17" s="35"/>
      <c r="I17" s="35"/>
      <c r="J17" s="35"/>
      <c r="K17" s="35"/>
      <c r="L17" s="35"/>
      <c r="M17" s="35" t="s">
        <v>5270</v>
      </c>
      <c r="N17" s="38" t="str">
        <f>HYPERLINK("http://dx.doi.org/10.17323/727-0634-2022-20-3-407-418","http://dx.doi.org/10.17323/727-0634-2022-20-3-407-418")</f>
        <v>http://dx.doi.org/10.17323/727-0634-2022-20-3-407-418</v>
      </c>
      <c r="O17" s="35" t="s">
        <v>5163</v>
      </c>
      <c r="P17" s="35" t="s">
        <v>5271</v>
      </c>
      <c r="Q17" s="35" t="s">
        <v>5272</v>
      </c>
      <c r="R17" s="35" t="s">
        <v>5165</v>
      </c>
      <c r="S17" s="35" t="s">
        <v>5130</v>
      </c>
      <c r="T17" s="35" t="s">
        <v>5130</v>
      </c>
      <c r="U17" s="35"/>
      <c r="V17" s="35"/>
      <c r="W17" s="35"/>
      <c r="X17" s="35"/>
      <c r="Y17" s="35"/>
      <c r="Z17" s="35"/>
    </row>
    <row r="18">
      <c r="A18" s="43" t="s">
        <v>5273</v>
      </c>
      <c r="B18" s="43" t="s">
        <v>5274</v>
      </c>
      <c r="C18" s="43" t="s">
        <v>5275</v>
      </c>
      <c r="D18" s="43" t="s">
        <v>5276</v>
      </c>
      <c r="E18" s="43" t="s">
        <v>5277</v>
      </c>
      <c r="F18" s="43"/>
      <c r="G18" s="44">
        <v>2021.0</v>
      </c>
      <c r="H18" s="43"/>
      <c r="I18" s="43"/>
      <c r="J18" s="43"/>
      <c r="K18" s="43"/>
      <c r="L18" s="43"/>
      <c r="M18" s="43" t="s">
        <v>5278</v>
      </c>
      <c r="N18" s="45" t="str">
        <f>HYPERLINK("http://dx.doi.org/10.1080/25729861.2021.1984640","http://dx.doi.org/10.1080/25729861.2021.1984640")</f>
        <v>http://dx.doi.org/10.1080/25729861.2021.1984640</v>
      </c>
      <c r="O18" s="43" t="s">
        <v>5279</v>
      </c>
      <c r="P18" s="43" t="s">
        <v>5130</v>
      </c>
      <c r="Q18" s="43" t="s">
        <v>5130</v>
      </c>
      <c r="R18" s="43" t="s">
        <v>5130</v>
      </c>
      <c r="S18" s="43" t="s">
        <v>5280</v>
      </c>
      <c r="T18" s="43" t="s">
        <v>5281</v>
      </c>
      <c r="U18" s="43"/>
      <c r="V18" s="43"/>
      <c r="W18" s="43"/>
      <c r="X18" s="43"/>
      <c r="Y18" s="43"/>
      <c r="Z18" s="43"/>
    </row>
    <row r="19">
      <c r="A19" s="35" t="s">
        <v>5282</v>
      </c>
      <c r="B19" s="35" t="s">
        <v>5283</v>
      </c>
      <c r="C19" s="35" t="s">
        <v>1647</v>
      </c>
      <c r="D19" s="35" t="s">
        <v>5284</v>
      </c>
      <c r="E19" s="35" t="s">
        <v>1648</v>
      </c>
      <c r="F19" s="35" t="s">
        <v>5285</v>
      </c>
      <c r="G19" s="37">
        <v>2020.0</v>
      </c>
      <c r="H19" s="35"/>
      <c r="I19" s="35"/>
      <c r="J19" s="35"/>
      <c r="K19" s="35"/>
      <c r="L19" s="35"/>
      <c r="M19" s="35" t="s">
        <v>1649</v>
      </c>
      <c r="N19" s="38" t="str">
        <f>HYPERLINK("http://dx.doi.org/10.2196/17616","http://dx.doi.org/10.2196/17616")</f>
        <v>http://dx.doi.org/10.2196/17616</v>
      </c>
      <c r="O19" s="35" t="s">
        <v>5286</v>
      </c>
      <c r="P19" s="35" t="s">
        <v>5287</v>
      </c>
      <c r="Q19" s="35" t="s">
        <v>5288</v>
      </c>
      <c r="R19" s="35" t="s">
        <v>5289</v>
      </c>
      <c r="S19" s="35" t="s">
        <v>5130</v>
      </c>
      <c r="T19" s="35" t="s">
        <v>5290</v>
      </c>
      <c r="U19" s="35"/>
      <c r="V19" s="35"/>
      <c r="W19" s="35"/>
      <c r="X19" s="35"/>
      <c r="Y19" s="35"/>
      <c r="Z19" s="35"/>
    </row>
    <row r="20">
      <c r="A20" s="39" t="s">
        <v>5291</v>
      </c>
      <c r="B20" s="39" t="s">
        <v>5292</v>
      </c>
      <c r="C20" s="39" t="s">
        <v>5293</v>
      </c>
      <c r="D20" s="39" t="s">
        <v>5294</v>
      </c>
      <c r="E20" s="39" t="s">
        <v>5295</v>
      </c>
      <c r="F20" s="39" t="s">
        <v>5296</v>
      </c>
      <c r="G20" s="41">
        <v>2022.0</v>
      </c>
      <c r="H20" s="39"/>
      <c r="I20" s="39"/>
      <c r="J20" s="39"/>
      <c r="K20" s="39"/>
      <c r="L20" s="39"/>
      <c r="M20" s="39" t="s">
        <v>5297</v>
      </c>
      <c r="N20" s="42" t="str">
        <f>HYPERLINK("http://dx.doi.org/10.1177/14604582221075562","http://dx.doi.org/10.1177/14604582221075562")</f>
        <v>http://dx.doi.org/10.1177/14604582221075562</v>
      </c>
      <c r="O20" s="39" t="s">
        <v>5298</v>
      </c>
      <c r="P20" s="39" t="s">
        <v>5130</v>
      </c>
      <c r="Q20" s="39" t="s">
        <v>5299</v>
      </c>
      <c r="R20" s="39" t="s">
        <v>5300</v>
      </c>
      <c r="S20" s="39" t="s">
        <v>5301</v>
      </c>
      <c r="T20" s="39" t="s">
        <v>5302</v>
      </c>
      <c r="U20" s="39"/>
      <c r="V20" s="39"/>
      <c r="W20" s="39"/>
      <c r="X20" s="39"/>
      <c r="Y20" s="39"/>
      <c r="Z20" s="39"/>
    </row>
    <row r="21">
      <c r="A21" s="35" t="s">
        <v>5303</v>
      </c>
      <c r="B21" s="35" t="s">
        <v>5304</v>
      </c>
      <c r="C21" s="35" t="s">
        <v>1777</v>
      </c>
      <c r="D21" s="35" t="s">
        <v>5305</v>
      </c>
      <c r="E21" s="35" t="s">
        <v>5306</v>
      </c>
      <c r="F21" s="35" t="s">
        <v>5307</v>
      </c>
      <c r="G21" s="37">
        <v>2020.0</v>
      </c>
      <c r="H21" s="35"/>
      <c r="I21" s="35"/>
      <c r="J21" s="35"/>
      <c r="K21" s="35"/>
      <c r="L21" s="35"/>
      <c r="M21" s="35" t="s">
        <v>1779</v>
      </c>
      <c r="N21" s="38" t="str">
        <f>HYPERLINK("http://dx.doi.org/10.1080/15332985.2017.1336743","http://dx.doi.org/10.1080/15332985.2017.1336743")</f>
        <v>http://dx.doi.org/10.1080/15332985.2017.1336743</v>
      </c>
      <c r="O21" s="35" t="s">
        <v>5308</v>
      </c>
      <c r="P21" s="35" t="s">
        <v>5309</v>
      </c>
      <c r="Q21" s="35" t="s">
        <v>5310</v>
      </c>
      <c r="R21" s="35" t="s">
        <v>4255</v>
      </c>
      <c r="S21" s="35" t="s">
        <v>5311</v>
      </c>
      <c r="T21" s="35" t="s">
        <v>5130</v>
      </c>
      <c r="U21" s="35"/>
      <c r="V21" s="35"/>
      <c r="W21" s="35"/>
      <c r="X21" s="35"/>
      <c r="Y21" s="35"/>
      <c r="Z21" s="35"/>
    </row>
    <row r="22">
      <c r="A22" s="39" t="s">
        <v>5312</v>
      </c>
      <c r="B22" s="39" t="s">
        <v>5313</v>
      </c>
      <c r="C22" s="39" t="s">
        <v>5314</v>
      </c>
      <c r="D22" s="39" t="s">
        <v>5315</v>
      </c>
      <c r="E22" s="39" t="s">
        <v>5316</v>
      </c>
      <c r="F22" s="39" t="s">
        <v>5317</v>
      </c>
      <c r="G22" s="41">
        <v>2023.0</v>
      </c>
      <c r="H22" s="39"/>
      <c r="I22" s="39"/>
      <c r="J22" s="39"/>
      <c r="K22" s="39"/>
      <c r="L22" s="39"/>
      <c r="M22" s="39" t="s">
        <v>737</v>
      </c>
      <c r="N22" s="42" t="str">
        <f>HYPERLINK("http://dx.doi.org/10.1080/1369118X.2021.1942952","http://dx.doi.org/10.1080/1369118X.2021.1942952")</f>
        <v>http://dx.doi.org/10.1080/1369118X.2021.1942952</v>
      </c>
      <c r="O22" s="39" t="s">
        <v>5318</v>
      </c>
      <c r="P22" s="39" t="s">
        <v>5130</v>
      </c>
      <c r="Q22" s="39" t="s">
        <v>5319</v>
      </c>
      <c r="R22" s="39" t="s">
        <v>2224</v>
      </c>
      <c r="S22" s="39" t="s">
        <v>5320</v>
      </c>
      <c r="T22" s="39" t="s">
        <v>5201</v>
      </c>
      <c r="U22" s="39"/>
      <c r="V22" s="39"/>
      <c r="W22" s="39"/>
      <c r="X22" s="39"/>
      <c r="Y22" s="39"/>
      <c r="Z22" s="39"/>
    </row>
    <row r="23">
      <c r="A23" s="35" t="s">
        <v>5321</v>
      </c>
      <c r="B23" s="35" t="s">
        <v>5322</v>
      </c>
      <c r="C23" s="35" t="s">
        <v>5323</v>
      </c>
      <c r="D23" s="35" t="s">
        <v>5324</v>
      </c>
      <c r="E23" s="35" t="s">
        <v>5325</v>
      </c>
      <c r="F23" s="35" t="s">
        <v>5326</v>
      </c>
      <c r="G23" s="37">
        <v>2023.0</v>
      </c>
      <c r="H23" s="35"/>
      <c r="I23" s="35"/>
      <c r="J23" s="35"/>
      <c r="K23" s="35"/>
      <c r="L23" s="35"/>
      <c r="M23" s="35" t="s">
        <v>5327</v>
      </c>
      <c r="N23" s="38" t="str">
        <f>HYPERLINK("http://dx.doi.org/10.1080/09687599.2023.2233684","http://dx.doi.org/10.1080/09687599.2023.2233684")</f>
        <v>http://dx.doi.org/10.1080/09687599.2023.2233684</v>
      </c>
      <c r="O23" s="35" t="s">
        <v>5328</v>
      </c>
      <c r="P23" s="35" t="s">
        <v>5130</v>
      </c>
      <c r="Q23" s="35" t="s">
        <v>5329</v>
      </c>
      <c r="R23" s="35" t="s">
        <v>3946</v>
      </c>
      <c r="S23" s="35" t="s">
        <v>5330</v>
      </c>
      <c r="T23" s="35" t="s">
        <v>5331</v>
      </c>
      <c r="U23" s="35"/>
      <c r="V23" s="35"/>
      <c r="W23" s="35"/>
      <c r="X23" s="35"/>
      <c r="Y23" s="35"/>
      <c r="Z23" s="35"/>
    </row>
    <row r="24">
      <c r="A24" s="43" t="s">
        <v>5332</v>
      </c>
      <c r="B24" s="43" t="s">
        <v>5333</v>
      </c>
      <c r="C24" s="43" t="s">
        <v>5334</v>
      </c>
      <c r="D24" s="43" t="s">
        <v>5335</v>
      </c>
      <c r="E24" s="43" t="s">
        <v>5336</v>
      </c>
      <c r="F24" s="43"/>
      <c r="G24" s="44">
        <v>2021.0</v>
      </c>
      <c r="H24" s="43"/>
      <c r="I24" s="43"/>
      <c r="J24" s="43"/>
      <c r="K24" s="43"/>
      <c r="L24" s="43"/>
      <c r="M24" s="43" t="s">
        <v>5337</v>
      </c>
      <c r="N24" s="45" t="str">
        <f>HYPERLINK("http://dx.doi.org/10.1093/jamia/ocab079","http://dx.doi.org/10.1093/jamia/ocab079")</f>
        <v>http://dx.doi.org/10.1093/jamia/ocab079</v>
      </c>
      <c r="O24" s="43" t="s">
        <v>5338</v>
      </c>
      <c r="P24" s="43" t="s">
        <v>5130</v>
      </c>
      <c r="Q24" s="43" t="s">
        <v>5339</v>
      </c>
      <c r="R24" s="43" t="s">
        <v>5340</v>
      </c>
      <c r="S24" s="43" t="s">
        <v>5341</v>
      </c>
      <c r="T24" s="43" t="s">
        <v>5342</v>
      </c>
      <c r="U24" s="43"/>
      <c r="V24" s="43"/>
      <c r="W24" s="43"/>
      <c r="X24" s="43"/>
      <c r="Y24" s="43"/>
      <c r="Z24" s="43"/>
    </row>
    <row r="25">
      <c r="A25" s="35" t="s">
        <v>5343</v>
      </c>
      <c r="B25" s="35" t="s">
        <v>5344</v>
      </c>
      <c r="C25" s="35" t="s">
        <v>5345</v>
      </c>
      <c r="D25" s="35" t="s">
        <v>5346</v>
      </c>
      <c r="E25" s="35" t="s">
        <v>5347</v>
      </c>
      <c r="F25" s="35" t="s">
        <v>5348</v>
      </c>
      <c r="G25" s="37">
        <v>2020.0</v>
      </c>
      <c r="H25" s="35"/>
      <c r="I25" s="35"/>
      <c r="J25" s="35"/>
      <c r="K25" s="35"/>
      <c r="L25" s="35"/>
      <c r="M25" s="35" t="s">
        <v>5349</v>
      </c>
      <c r="N25" s="38" t="str">
        <f>HYPERLINK("http://dx.doi.org/10.2196/14201","http://dx.doi.org/10.2196/14201")</f>
        <v>http://dx.doi.org/10.2196/14201</v>
      </c>
      <c r="O25" s="35" t="s">
        <v>5286</v>
      </c>
      <c r="P25" s="35" t="s">
        <v>5350</v>
      </c>
      <c r="Q25" s="35" t="s">
        <v>5351</v>
      </c>
      <c r="R25" s="35" t="s">
        <v>5289</v>
      </c>
      <c r="S25" s="35" t="s">
        <v>5130</v>
      </c>
      <c r="T25" s="35" t="s">
        <v>5352</v>
      </c>
      <c r="U25" s="35"/>
      <c r="V25" s="35"/>
      <c r="W25" s="35"/>
      <c r="X25" s="35"/>
      <c r="Y25" s="35"/>
      <c r="Z25" s="35"/>
    </row>
    <row r="26">
      <c r="A26" s="35" t="s">
        <v>5353</v>
      </c>
      <c r="B26" s="35" t="s">
        <v>5354</v>
      </c>
      <c r="C26" s="35" t="s">
        <v>5355</v>
      </c>
      <c r="D26" s="35" t="s">
        <v>5356</v>
      </c>
      <c r="E26" s="35" t="s">
        <v>5357</v>
      </c>
      <c r="F26" s="35" t="s">
        <v>5358</v>
      </c>
      <c r="G26" s="37">
        <v>2024.0</v>
      </c>
      <c r="H26" s="35"/>
      <c r="I26" s="35"/>
      <c r="J26" s="35"/>
      <c r="K26" s="35"/>
      <c r="L26" s="35"/>
      <c r="M26" s="35" t="s">
        <v>5359</v>
      </c>
      <c r="N26" s="38" t="str">
        <f>HYPERLINK("http://dx.doi.org/10.3390/systems12100416","http://dx.doi.org/10.3390/systems12100416")</f>
        <v>http://dx.doi.org/10.3390/systems12100416</v>
      </c>
      <c r="O26" s="35" t="s">
        <v>5360</v>
      </c>
      <c r="P26" s="35" t="s">
        <v>5130</v>
      </c>
      <c r="Q26" s="35" t="s">
        <v>5130</v>
      </c>
      <c r="R26" s="35" t="s">
        <v>5130</v>
      </c>
      <c r="S26" s="35" t="s">
        <v>5361</v>
      </c>
      <c r="T26" s="35" t="s">
        <v>5362</v>
      </c>
      <c r="U26" s="35"/>
      <c r="V26" s="35"/>
      <c r="W26" s="35"/>
      <c r="X26" s="35"/>
      <c r="Y26" s="35"/>
      <c r="Z26" s="35"/>
    </row>
    <row r="27">
      <c r="A27" s="43" t="s">
        <v>5363</v>
      </c>
      <c r="B27" s="43" t="s">
        <v>5364</v>
      </c>
      <c r="C27" s="43" t="s">
        <v>1277</v>
      </c>
      <c r="D27" s="46" t="s">
        <v>5365</v>
      </c>
      <c r="E27" s="43" t="s">
        <v>5366</v>
      </c>
      <c r="F27" s="47" t="s">
        <v>5367</v>
      </c>
      <c r="G27" s="44">
        <v>2021.0</v>
      </c>
      <c r="H27" s="43"/>
      <c r="I27" s="43"/>
      <c r="J27" s="43"/>
      <c r="K27" s="43"/>
      <c r="L27" s="43"/>
      <c r="M27" s="43" t="s">
        <v>1279</v>
      </c>
      <c r="N27" s="45" t="str">
        <f>HYPERLINK("http://dx.doi.org/10.1016/j.healthpol.2021.04.011","http://dx.doi.org/10.1016/j.healthpol.2021.04.011")</f>
        <v>http://dx.doi.org/10.1016/j.healthpol.2021.04.011</v>
      </c>
      <c r="O27" s="43" t="s">
        <v>5368</v>
      </c>
      <c r="P27" s="43" t="s">
        <v>5369</v>
      </c>
      <c r="Q27" s="43" t="s">
        <v>5370</v>
      </c>
      <c r="R27" s="43" t="s">
        <v>3648</v>
      </c>
      <c r="S27" s="43" t="s">
        <v>5371</v>
      </c>
      <c r="T27" s="43" t="s">
        <v>5372</v>
      </c>
      <c r="U27" s="43"/>
      <c r="V27" s="43"/>
      <c r="W27" s="43"/>
      <c r="X27" s="43"/>
      <c r="Y27" s="43"/>
      <c r="Z27" s="43"/>
    </row>
    <row r="28">
      <c r="A28" s="35" t="s">
        <v>5373</v>
      </c>
      <c r="B28" s="35" t="s">
        <v>5374</v>
      </c>
      <c r="C28" s="35" t="s">
        <v>5375</v>
      </c>
      <c r="D28" s="36" t="s">
        <v>5376</v>
      </c>
      <c r="E28" s="35" t="s">
        <v>5377</v>
      </c>
      <c r="F28" s="48" t="s">
        <v>5378</v>
      </c>
      <c r="G28" s="37">
        <v>2022.0</v>
      </c>
      <c r="H28" s="35"/>
      <c r="I28" s="35"/>
      <c r="J28" s="35"/>
      <c r="K28" s="35"/>
      <c r="L28" s="35"/>
      <c r="M28" s="35" t="s">
        <v>5379</v>
      </c>
      <c r="N28" s="38" t="str">
        <f>HYPERLINK("http://dx.doi.org/10.1097/PTS.0000000000000876","http://dx.doi.org/10.1097/PTS.0000000000000876")</f>
        <v>http://dx.doi.org/10.1097/PTS.0000000000000876</v>
      </c>
      <c r="O28" s="35" t="s">
        <v>5380</v>
      </c>
      <c r="P28" s="35" t="s">
        <v>5381</v>
      </c>
      <c r="Q28" s="35" t="s">
        <v>5382</v>
      </c>
      <c r="R28" s="35" t="s">
        <v>5383</v>
      </c>
      <c r="S28" s="35" t="s">
        <v>5384</v>
      </c>
      <c r="T28" s="35" t="s">
        <v>5385</v>
      </c>
      <c r="U28" s="35"/>
      <c r="V28" s="35"/>
      <c r="W28" s="35"/>
      <c r="X28" s="35"/>
      <c r="Y28" s="35"/>
      <c r="Z28" s="35"/>
    </row>
    <row r="29">
      <c r="A29" s="31" t="s">
        <v>5386</v>
      </c>
      <c r="B29" s="31" t="s">
        <v>5387</v>
      </c>
      <c r="C29" s="31" t="s">
        <v>75</v>
      </c>
      <c r="D29" s="49" t="s">
        <v>76</v>
      </c>
      <c r="E29" s="31" t="s">
        <v>5388</v>
      </c>
      <c r="F29" s="49" t="s">
        <v>5389</v>
      </c>
      <c r="G29" s="33">
        <v>2024.0</v>
      </c>
      <c r="H29" s="31"/>
      <c r="I29" s="31"/>
      <c r="J29" s="31"/>
      <c r="K29" s="31"/>
      <c r="L29" s="31"/>
      <c r="M29" s="31" t="s">
        <v>79</v>
      </c>
      <c r="N29" s="34" t="str">
        <f>HYPERLINK("http://dx.doi.org/10.1111/ijsw.12633","http://dx.doi.org/10.1111/ijsw.12633")</f>
        <v>http://dx.doi.org/10.1111/ijsw.12633</v>
      </c>
      <c r="O29" s="31" t="s">
        <v>5390</v>
      </c>
      <c r="P29" s="31" t="s">
        <v>5130</v>
      </c>
      <c r="Q29" s="31" t="s">
        <v>5391</v>
      </c>
      <c r="R29" s="31" t="s">
        <v>2073</v>
      </c>
      <c r="S29" s="31" t="s">
        <v>5392</v>
      </c>
      <c r="T29" s="31" t="s">
        <v>5372</v>
      </c>
      <c r="U29" s="31"/>
      <c r="V29" s="31"/>
      <c r="W29" s="31"/>
      <c r="X29" s="31"/>
      <c r="Y29" s="31"/>
      <c r="Z29" s="31"/>
    </row>
    <row r="30">
      <c r="A30" s="31" t="s">
        <v>5393</v>
      </c>
      <c r="B30" s="31" t="s">
        <v>5394</v>
      </c>
      <c r="C30" s="31" t="s">
        <v>5395</v>
      </c>
      <c r="D30" s="32" t="s">
        <v>5396</v>
      </c>
      <c r="E30" s="31" t="s">
        <v>5397</v>
      </c>
      <c r="F30" s="49" t="s">
        <v>5398</v>
      </c>
      <c r="G30" s="33">
        <v>2024.0</v>
      </c>
      <c r="H30" s="31"/>
      <c r="I30" s="31"/>
      <c r="J30" s="31"/>
      <c r="K30" s="31"/>
      <c r="L30" s="31"/>
      <c r="M30" s="31" t="s">
        <v>5399</v>
      </c>
      <c r="N30" s="34" t="str">
        <f>HYPERLINK("http://dx.doi.org/10.1007/s10615-024-00927-0","http://dx.doi.org/10.1007/s10615-024-00927-0")</f>
        <v>http://dx.doi.org/10.1007/s10615-024-00927-0</v>
      </c>
      <c r="O30" s="31" t="s">
        <v>5400</v>
      </c>
      <c r="P30" s="31" t="s">
        <v>5130</v>
      </c>
      <c r="Q30" s="31" t="s">
        <v>5130</v>
      </c>
      <c r="R30" s="31" t="s">
        <v>5401</v>
      </c>
      <c r="S30" s="31" t="s">
        <v>5402</v>
      </c>
      <c r="T30" s="31" t="s">
        <v>5403</v>
      </c>
      <c r="U30" s="31"/>
      <c r="V30" s="31"/>
      <c r="W30" s="31"/>
      <c r="X30" s="31"/>
      <c r="Y30" s="31"/>
      <c r="Z30" s="31"/>
    </row>
    <row r="31">
      <c r="A31" s="43" t="s">
        <v>5404</v>
      </c>
      <c r="B31" s="43" t="s">
        <v>1299</v>
      </c>
      <c r="C31" s="43" t="s">
        <v>1300</v>
      </c>
      <c r="D31" s="46" t="s">
        <v>5405</v>
      </c>
      <c r="E31" s="43" t="s">
        <v>5406</v>
      </c>
      <c r="F31" s="46" t="s">
        <v>5407</v>
      </c>
      <c r="G31" s="44">
        <v>2021.0</v>
      </c>
      <c r="H31" s="43"/>
      <c r="I31" s="43"/>
      <c r="J31" s="43"/>
      <c r="K31" s="43"/>
      <c r="L31" s="43"/>
      <c r="M31" s="43" t="s">
        <v>1302</v>
      </c>
      <c r="N31" s="45" t="str">
        <f>HYPERLINK("http://dx.doi.org/10.1080/2156857X.2020.1868554","http://dx.doi.org/10.1080/2156857X.2020.1868554")</f>
        <v>http://dx.doi.org/10.1080/2156857X.2020.1868554</v>
      </c>
      <c r="O31" s="43" t="s">
        <v>5246</v>
      </c>
      <c r="P31" s="43" t="s">
        <v>5130</v>
      </c>
      <c r="Q31" s="43" t="s">
        <v>5130</v>
      </c>
      <c r="R31" s="43" t="s">
        <v>2134</v>
      </c>
      <c r="S31" s="43" t="s">
        <v>5249</v>
      </c>
      <c r="T31" s="43" t="s">
        <v>5408</v>
      </c>
      <c r="U31" s="43"/>
      <c r="V31" s="43"/>
      <c r="W31" s="43"/>
      <c r="X31" s="43"/>
      <c r="Y31" s="43"/>
      <c r="Z31" s="43"/>
    </row>
    <row r="32">
      <c r="A32" s="43" t="s">
        <v>5409</v>
      </c>
      <c r="B32" s="43" t="s">
        <v>5410</v>
      </c>
      <c r="C32" s="43" t="s">
        <v>4785</v>
      </c>
      <c r="D32" s="46" t="s">
        <v>5411</v>
      </c>
      <c r="E32" s="43" t="s">
        <v>5412</v>
      </c>
      <c r="F32" s="46" t="s">
        <v>5413</v>
      </c>
      <c r="G32" s="44">
        <v>2023.0</v>
      </c>
      <c r="H32" s="43"/>
      <c r="I32" s="43"/>
      <c r="J32" s="43"/>
      <c r="K32" s="43"/>
      <c r="L32" s="43"/>
      <c r="M32" s="43" t="s">
        <v>5414</v>
      </c>
      <c r="N32" s="45" t="str">
        <f>HYPERLINK("http://dx.doi.org/10.1057/s41599-023-02255-z","http://dx.doi.org/10.1057/s41599-023-02255-z")</f>
        <v>http://dx.doi.org/10.1057/s41599-023-02255-z</v>
      </c>
      <c r="O32" s="43" t="s">
        <v>5415</v>
      </c>
      <c r="P32" s="43" t="s">
        <v>5130</v>
      </c>
      <c r="Q32" s="43" t="s">
        <v>5416</v>
      </c>
      <c r="R32" s="43" t="s">
        <v>5130</v>
      </c>
      <c r="S32" s="43" t="s">
        <v>5417</v>
      </c>
      <c r="T32" s="43" t="s">
        <v>5418</v>
      </c>
      <c r="U32" s="43"/>
      <c r="V32" s="43"/>
      <c r="W32" s="43"/>
      <c r="X32" s="43"/>
      <c r="Y32" s="43"/>
      <c r="Z32" s="43"/>
    </row>
    <row r="33">
      <c r="A33" s="39" t="s">
        <v>5419</v>
      </c>
      <c r="B33" s="39" t="s">
        <v>1269</v>
      </c>
      <c r="C33" s="39" t="s">
        <v>1270</v>
      </c>
      <c r="D33" s="40" t="s">
        <v>1271</v>
      </c>
      <c r="E33" s="39" t="s">
        <v>1272</v>
      </c>
      <c r="F33" s="39" t="s">
        <v>5420</v>
      </c>
      <c r="G33" s="41">
        <v>2021.0</v>
      </c>
      <c r="H33" s="39"/>
      <c r="I33" s="39"/>
      <c r="J33" s="39"/>
      <c r="K33" s="39"/>
      <c r="L33" s="39"/>
      <c r="M33" s="39" t="s">
        <v>1274</v>
      </c>
      <c r="N33" s="42" t="str">
        <f>HYPERLINK("http://dx.doi.org/10.1016/j.techsoc.2021.101627","http://dx.doi.org/10.1016/j.techsoc.2021.101627")</f>
        <v>http://dx.doi.org/10.1016/j.techsoc.2021.101627</v>
      </c>
      <c r="O33" s="39" t="s">
        <v>5421</v>
      </c>
      <c r="P33" s="39" t="s">
        <v>5130</v>
      </c>
      <c r="Q33" s="39" t="s">
        <v>5422</v>
      </c>
      <c r="R33" s="39" t="s">
        <v>3640</v>
      </c>
      <c r="S33" s="39" t="s">
        <v>5423</v>
      </c>
      <c r="T33" s="39" t="s">
        <v>5424</v>
      </c>
      <c r="U33" s="39"/>
      <c r="V33" s="39"/>
      <c r="W33" s="39"/>
      <c r="X33" s="39"/>
      <c r="Y33" s="39"/>
      <c r="Z33" s="39"/>
    </row>
    <row r="34">
      <c r="A34" s="43" t="s">
        <v>5425</v>
      </c>
      <c r="B34" s="43" t="s">
        <v>5426</v>
      </c>
      <c r="C34" s="43" t="s">
        <v>5427</v>
      </c>
      <c r="D34" s="47" t="s">
        <v>5428</v>
      </c>
      <c r="E34" s="43" t="s">
        <v>5429</v>
      </c>
      <c r="F34" s="46" t="s">
        <v>5430</v>
      </c>
      <c r="G34" s="44">
        <v>2024.0</v>
      </c>
      <c r="H34" s="43"/>
      <c r="I34" s="43"/>
      <c r="J34" s="43"/>
      <c r="K34" s="43"/>
      <c r="L34" s="43"/>
      <c r="M34" s="43" t="s">
        <v>5431</v>
      </c>
      <c r="N34" s="45" t="str">
        <f>HYPERLINK("http://dx.doi.org/10.1007/s10560-022-00830-y","http://dx.doi.org/10.1007/s10560-022-00830-y")</f>
        <v>http://dx.doi.org/10.1007/s10560-022-00830-y</v>
      </c>
      <c r="O34" s="43" t="s">
        <v>5432</v>
      </c>
      <c r="P34" s="43" t="s">
        <v>5130</v>
      </c>
      <c r="Q34" s="43" t="s">
        <v>5130</v>
      </c>
      <c r="R34" s="43" t="s">
        <v>2050</v>
      </c>
      <c r="S34" s="43" t="s">
        <v>5433</v>
      </c>
      <c r="T34" s="43" t="s">
        <v>5155</v>
      </c>
      <c r="U34" s="43"/>
      <c r="V34" s="43"/>
      <c r="W34" s="43"/>
      <c r="X34" s="43"/>
      <c r="Y34" s="43"/>
      <c r="Z34" s="43"/>
    </row>
    <row r="35">
      <c r="A35" s="43" t="s">
        <v>5434</v>
      </c>
      <c r="B35" s="43" t="s">
        <v>5435</v>
      </c>
      <c r="C35" s="43" t="s">
        <v>5436</v>
      </c>
      <c r="D35" s="46" t="s">
        <v>5437</v>
      </c>
      <c r="E35" s="43" t="s">
        <v>5438</v>
      </c>
      <c r="F35" s="46" t="s">
        <v>5439</v>
      </c>
      <c r="G35" s="44">
        <v>2024.0</v>
      </c>
      <c r="H35" s="43"/>
      <c r="I35" s="43"/>
      <c r="J35" s="43"/>
      <c r="K35" s="43"/>
      <c r="L35" s="43"/>
      <c r="M35" s="43" t="s">
        <v>5440</v>
      </c>
      <c r="N35" s="45" t="str">
        <f>HYPERLINK("http://dx.doi.org/10.2196/53022","http://dx.doi.org/10.2196/53022")</f>
        <v>http://dx.doi.org/10.2196/53022</v>
      </c>
      <c r="O35" s="43" t="s">
        <v>5441</v>
      </c>
      <c r="P35" s="43" t="s">
        <v>5442</v>
      </c>
      <c r="Q35" s="43" t="s">
        <v>5443</v>
      </c>
      <c r="R35" s="43" t="s">
        <v>5444</v>
      </c>
      <c r="S35" s="43" t="s">
        <v>5130</v>
      </c>
      <c r="T35" s="43" t="s">
        <v>5130</v>
      </c>
      <c r="U35" s="43"/>
      <c r="V35" s="43"/>
      <c r="W35" s="43"/>
      <c r="X35" s="43"/>
      <c r="Y35" s="43"/>
      <c r="Z35" s="43"/>
    </row>
    <row r="36">
      <c r="A36" s="39" t="s">
        <v>5445</v>
      </c>
      <c r="B36" s="39" t="s">
        <v>5446</v>
      </c>
      <c r="C36" s="39" t="s">
        <v>5447</v>
      </c>
      <c r="D36" s="40" t="s">
        <v>5448</v>
      </c>
      <c r="E36" s="39" t="s">
        <v>5449</v>
      </c>
      <c r="F36" s="39" t="s">
        <v>5450</v>
      </c>
      <c r="G36" s="41">
        <v>2020.0</v>
      </c>
      <c r="H36" s="39"/>
      <c r="I36" s="39"/>
      <c r="J36" s="39"/>
      <c r="K36" s="39"/>
      <c r="L36" s="39"/>
      <c r="M36" s="39" t="s">
        <v>5451</v>
      </c>
      <c r="N36" s="42" t="str">
        <f>HYPERLINK("http://dx.doi.org/10.33788/rcis.68.4","http://dx.doi.org/10.33788/rcis.68.4")</f>
        <v>http://dx.doi.org/10.33788/rcis.68.4</v>
      </c>
      <c r="O36" s="39" t="s">
        <v>5452</v>
      </c>
      <c r="P36" s="39" t="s">
        <v>5453</v>
      </c>
      <c r="Q36" s="39" t="s">
        <v>5130</v>
      </c>
      <c r="R36" s="39" t="s">
        <v>3667</v>
      </c>
      <c r="S36" s="39" t="s">
        <v>5454</v>
      </c>
      <c r="T36" s="39" t="s">
        <v>5385</v>
      </c>
      <c r="U36" s="39"/>
      <c r="V36" s="39"/>
      <c r="W36" s="39"/>
      <c r="X36" s="39"/>
      <c r="Y36" s="39"/>
      <c r="Z36" s="39"/>
    </row>
    <row r="37">
      <c r="A37" s="43" t="s">
        <v>5455</v>
      </c>
      <c r="B37" s="43" t="s">
        <v>5456</v>
      </c>
      <c r="C37" s="43" t="s">
        <v>5457</v>
      </c>
      <c r="D37" s="46" t="s">
        <v>5458</v>
      </c>
      <c r="E37" s="43" t="s">
        <v>5459</v>
      </c>
      <c r="F37" s="43" t="s">
        <v>5460</v>
      </c>
      <c r="G37" s="44">
        <v>2022.0</v>
      </c>
      <c r="H37" s="43"/>
      <c r="I37" s="43"/>
      <c r="J37" s="43"/>
      <c r="K37" s="43"/>
      <c r="L37" s="43"/>
      <c r="M37" s="43" t="s">
        <v>5461</v>
      </c>
      <c r="N37" s="45" t="str">
        <f>HYPERLINK("http://dx.doi.org/10.1093/jamiaopen/ooac023","http://dx.doi.org/10.1093/jamiaopen/ooac023")</f>
        <v>http://dx.doi.org/10.1093/jamiaopen/ooac023</v>
      </c>
      <c r="O37" s="43" t="s">
        <v>5462</v>
      </c>
      <c r="P37" s="43" t="s">
        <v>5130</v>
      </c>
      <c r="Q37" s="43" t="s">
        <v>5130</v>
      </c>
      <c r="R37" s="43" t="s">
        <v>5130</v>
      </c>
      <c r="S37" s="43" t="s">
        <v>5463</v>
      </c>
      <c r="T37" s="43" t="s">
        <v>5464</v>
      </c>
      <c r="U37" s="43"/>
      <c r="V37" s="43"/>
      <c r="W37" s="43"/>
      <c r="X37" s="43"/>
      <c r="Y37" s="43"/>
      <c r="Z37" s="43"/>
    </row>
    <row r="38">
      <c r="A38" s="35" t="s">
        <v>5465</v>
      </c>
      <c r="B38" s="35" t="s">
        <v>5466</v>
      </c>
      <c r="C38" s="35" t="s">
        <v>5467</v>
      </c>
      <c r="D38" s="36" t="s">
        <v>5468</v>
      </c>
      <c r="E38" s="35" t="s">
        <v>5469</v>
      </c>
      <c r="F38" s="35" t="s">
        <v>5470</v>
      </c>
      <c r="G38" s="37">
        <v>2020.0</v>
      </c>
      <c r="H38" s="35"/>
      <c r="I38" s="35"/>
      <c r="J38" s="35"/>
      <c r="K38" s="35"/>
      <c r="L38" s="35"/>
      <c r="M38" s="35" t="s">
        <v>5471</v>
      </c>
      <c r="N38" s="38" t="str">
        <f>HYPERLINK("http://dx.doi.org/10.2196/19434","http://dx.doi.org/10.2196/19434")</f>
        <v>http://dx.doi.org/10.2196/19434</v>
      </c>
      <c r="O38" s="35" t="s">
        <v>5286</v>
      </c>
      <c r="P38" s="35" t="s">
        <v>5472</v>
      </c>
      <c r="Q38" s="35" t="s">
        <v>5473</v>
      </c>
      <c r="R38" s="35" t="s">
        <v>5289</v>
      </c>
      <c r="S38" s="35" t="s">
        <v>5130</v>
      </c>
      <c r="T38" s="35" t="s">
        <v>5474</v>
      </c>
      <c r="U38" s="35"/>
      <c r="V38" s="35"/>
      <c r="W38" s="35"/>
      <c r="X38" s="35"/>
      <c r="Y38" s="35"/>
      <c r="Z38" s="35"/>
    </row>
    <row r="39">
      <c r="A39" s="35" t="s">
        <v>5475</v>
      </c>
      <c r="B39" s="35" t="s">
        <v>5476</v>
      </c>
      <c r="C39" s="35" t="s">
        <v>4551</v>
      </c>
      <c r="D39" s="36" t="s">
        <v>5477</v>
      </c>
      <c r="E39" s="35" t="s">
        <v>5478</v>
      </c>
      <c r="F39" s="35" t="s">
        <v>5479</v>
      </c>
      <c r="G39" s="37">
        <v>2022.0</v>
      </c>
      <c r="H39" s="35"/>
      <c r="I39" s="35"/>
      <c r="J39" s="35"/>
      <c r="K39" s="35"/>
      <c r="L39" s="35"/>
      <c r="M39" s="35" t="s">
        <v>5480</v>
      </c>
      <c r="N39" s="38" t="str">
        <f>HYPERLINK("http://dx.doi.org/10.23889/ijpds.v7i1.1689","http://dx.doi.org/10.23889/ijpds.v7i1.1689")</f>
        <v>http://dx.doi.org/10.23889/ijpds.v7i1.1689</v>
      </c>
      <c r="O39" s="35" t="s">
        <v>5481</v>
      </c>
      <c r="P39" s="35" t="s">
        <v>5482</v>
      </c>
      <c r="Q39" s="35" t="s">
        <v>5483</v>
      </c>
      <c r="R39" s="35" t="s">
        <v>5130</v>
      </c>
      <c r="S39" s="35" t="s">
        <v>5484</v>
      </c>
      <c r="T39" s="35" t="s">
        <v>5130</v>
      </c>
      <c r="U39" s="35"/>
      <c r="V39" s="35"/>
      <c r="W39" s="35"/>
      <c r="X39" s="35"/>
      <c r="Y39" s="35"/>
      <c r="Z39" s="35"/>
    </row>
    <row r="40">
      <c r="A40" s="43" t="s">
        <v>5485</v>
      </c>
      <c r="B40" s="43" t="s">
        <v>5486</v>
      </c>
      <c r="C40" s="43" t="s">
        <v>4947</v>
      </c>
      <c r="D40" s="46" t="s">
        <v>5487</v>
      </c>
      <c r="E40" s="43" t="s">
        <v>5488</v>
      </c>
      <c r="F40" s="46" t="s">
        <v>5489</v>
      </c>
      <c r="G40" s="44">
        <v>2023.0</v>
      </c>
      <c r="H40" s="43"/>
      <c r="I40" s="43"/>
      <c r="J40" s="43"/>
      <c r="K40" s="43"/>
      <c r="L40" s="43"/>
      <c r="M40" s="43" t="s">
        <v>5490</v>
      </c>
      <c r="N40" s="45" t="str">
        <f>HYPERLINK("http://dx.doi.org/10.3389/fsoc.2022.1038854","http://dx.doi.org/10.3389/fsoc.2022.1038854")</f>
        <v>http://dx.doi.org/10.3389/fsoc.2022.1038854</v>
      </c>
      <c r="O40" s="43" t="s">
        <v>5491</v>
      </c>
      <c r="P40" s="43" t="s">
        <v>5130</v>
      </c>
      <c r="Q40" s="43" t="s">
        <v>5492</v>
      </c>
      <c r="R40" s="43" t="s">
        <v>5130</v>
      </c>
      <c r="S40" s="43" t="s">
        <v>5493</v>
      </c>
      <c r="T40" s="43" t="s">
        <v>5494</v>
      </c>
      <c r="U40" s="43"/>
      <c r="V40" s="43"/>
      <c r="W40" s="43"/>
      <c r="X40" s="43"/>
      <c r="Y40" s="43"/>
      <c r="Z40" s="43"/>
    </row>
    <row r="41">
      <c r="A41" s="43" t="s">
        <v>5495</v>
      </c>
      <c r="B41" s="43" t="s">
        <v>5496</v>
      </c>
      <c r="C41" s="43" t="s">
        <v>4527</v>
      </c>
      <c r="D41" s="46" t="s">
        <v>5497</v>
      </c>
      <c r="E41" s="43" t="s">
        <v>5498</v>
      </c>
      <c r="F41" s="43" t="s">
        <v>5499</v>
      </c>
      <c r="G41" s="44">
        <v>2023.0</v>
      </c>
      <c r="H41" s="43"/>
      <c r="I41" s="43"/>
      <c r="J41" s="43"/>
      <c r="K41" s="43"/>
      <c r="L41" s="43"/>
      <c r="M41" s="43" t="s">
        <v>556</v>
      </c>
      <c r="N41" s="45" t="str">
        <f>HYPERLINK("http://dx.doi.org/10.1111/chso.12597","http://dx.doi.org/10.1111/chso.12597")</f>
        <v>http://dx.doi.org/10.1111/chso.12597</v>
      </c>
      <c r="O41" s="43" t="s">
        <v>5500</v>
      </c>
      <c r="P41" s="43" t="s">
        <v>5501</v>
      </c>
      <c r="Q41" s="43" t="s">
        <v>5502</v>
      </c>
      <c r="R41" s="43" t="s">
        <v>2747</v>
      </c>
      <c r="S41" s="43" t="s">
        <v>5503</v>
      </c>
      <c r="T41" s="43" t="s">
        <v>5385</v>
      </c>
      <c r="U41" s="43"/>
      <c r="V41" s="43"/>
      <c r="W41" s="43"/>
      <c r="X41" s="43"/>
      <c r="Y41" s="43"/>
      <c r="Z41" s="43"/>
    </row>
    <row r="42">
      <c r="A42" s="43" t="s">
        <v>5504</v>
      </c>
      <c r="B42" s="43" t="s">
        <v>5505</v>
      </c>
      <c r="C42" s="43" t="s">
        <v>5506</v>
      </c>
      <c r="D42" s="46" t="s">
        <v>5507</v>
      </c>
      <c r="E42" s="43" t="s">
        <v>5508</v>
      </c>
      <c r="F42" s="46" t="s">
        <v>5509</v>
      </c>
      <c r="G42" s="44">
        <v>2021.0</v>
      </c>
      <c r="H42" s="43"/>
      <c r="I42" s="43"/>
      <c r="J42" s="43"/>
      <c r="K42" s="43"/>
      <c r="L42" s="43"/>
      <c r="M42" s="43" t="s">
        <v>5510</v>
      </c>
      <c r="N42" s="45" t="str">
        <f>HYPERLINK("http://dx.doi.org/10.1016/j.healthpol.2021.04.007","http://dx.doi.org/10.1016/j.healthpol.2021.04.007")</f>
        <v>http://dx.doi.org/10.1016/j.healthpol.2021.04.007</v>
      </c>
      <c r="O42" s="43" t="s">
        <v>5368</v>
      </c>
      <c r="P42" s="43" t="s">
        <v>5130</v>
      </c>
      <c r="Q42" s="43" t="s">
        <v>5130</v>
      </c>
      <c r="R42" s="43" t="s">
        <v>3648</v>
      </c>
      <c r="S42" s="43" t="s">
        <v>5371</v>
      </c>
      <c r="T42" s="43" t="s">
        <v>5239</v>
      </c>
      <c r="U42" s="43"/>
      <c r="V42" s="43"/>
      <c r="W42" s="43"/>
      <c r="X42" s="43"/>
      <c r="Y42" s="43"/>
      <c r="Z42" s="43"/>
    </row>
    <row r="43">
      <c r="A43" s="43" t="s">
        <v>5511</v>
      </c>
      <c r="B43" s="43" t="s">
        <v>5512</v>
      </c>
      <c r="C43" s="43" t="s">
        <v>5513</v>
      </c>
      <c r="D43" s="46" t="s">
        <v>5514</v>
      </c>
      <c r="E43" s="43" t="s">
        <v>5515</v>
      </c>
      <c r="F43" s="43" t="s">
        <v>5516</v>
      </c>
      <c r="G43" s="44">
        <v>2024.0</v>
      </c>
      <c r="H43" s="43"/>
      <c r="I43" s="43"/>
      <c r="J43" s="43"/>
      <c r="K43" s="43"/>
      <c r="L43" s="43"/>
      <c r="M43" s="43" t="s">
        <v>5517</v>
      </c>
      <c r="N43" s="45" t="str">
        <f>HYPERLINK("http://dx.doi.org/10.1007/s11136-023-03590-z","http://dx.doi.org/10.1007/s11136-023-03590-z")</f>
        <v>http://dx.doi.org/10.1007/s11136-023-03590-z</v>
      </c>
      <c r="O43" s="43" t="s">
        <v>5518</v>
      </c>
      <c r="P43" s="43" t="s">
        <v>5130</v>
      </c>
      <c r="Q43" s="43" t="s">
        <v>5519</v>
      </c>
      <c r="R43" s="43" t="s">
        <v>5520</v>
      </c>
      <c r="S43" s="43" t="s">
        <v>5521</v>
      </c>
      <c r="T43" s="43" t="s">
        <v>5182</v>
      </c>
      <c r="U43" s="43"/>
      <c r="V43" s="43"/>
      <c r="W43" s="43"/>
      <c r="X43" s="43"/>
      <c r="Y43" s="43"/>
      <c r="Z43" s="43"/>
    </row>
    <row r="44">
      <c r="A44" s="43" t="s">
        <v>5522</v>
      </c>
      <c r="B44" s="43" t="s">
        <v>5523</v>
      </c>
      <c r="C44" s="43" t="s">
        <v>55</v>
      </c>
      <c r="D44" s="43" t="s">
        <v>56</v>
      </c>
      <c r="E44" s="43" t="s">
        <v>5524</v>
      </c>
      <c r="F44" s="43"/>
      <c r="G44" s="44">
        <v>2024.0</v>
      </c>
      <c r="H44" s="43"/>
      <c r="I44" s="43"/>
      <c r="J44" s="43"/>
      <c r="K44" s="43"/>
      <c r="L44" s="43"/>
      <c r="M44" s="43" t="s">
        <v>58</v>
      </c>
      <c r="N44" s="45" t="str">
        <f>HYPERLINK("http://dx.doi.org/10.1111/hex.14158","http://dx.doi.org/10.1111/hex.14158")</f>
        <v>http://dx.doi.org/10.1111/hex.14158</v>
      </c>
      <c r="O44" s="43" t="s">
        <v>5261</v>
      </c>
      <c r="P44" s="43" t="s">
        <v>5525</v>
      </c>
      <c r="Q44" s="43" t="s">
        <v>5526</v>
      </c>
      <c r="R44" s="43" t="s">
        <v>2038</v>
      </c>
      <c r="S44" s="43" t="s">
        <v>5264</v>
      </c>
      <c r="T44" s="43" t="s">
        <v>5424</v>
      </c>
      <c r="U44" s="43"/>
      <c r="V44" s="43"/>
      <c r="W44" s="43"/>
      <c r="X44" s="43"/>
      <c r="Y44" s="43"/>
      <c r="Z44" s="43"/>
    </row>
    <row r="45">
      <c r="A45" s="35" t="s">
        <v>5527</v>
      </c>
      <c r="B45" s="35" t="s">
        <v>5528</v>
      </c>
      <c r="C45" s="35" t="s">
        <v>5529</v>
      </c>
      <c r="D45" s="36" t="s">
        <v>5530</v>
      </c>
      <c r="E45" s="35" t="s">
        <v>5531</v>
      </c>
      <c r="F45" s="35" t="s">
        <v>5532</v>
      </c>
      <c r="G45" s="37">
        <v>2022.0</v>
      </c>
      <c r="H45" s="35"/>
      <c r="I45" s="35"/>
      <c r="J45" s="35"/>
      <c r="K45" s="35"/>
      <c r="L45" s="35"/>
      <c r="M45" s="35" t="s">
        <v>5533</v>
      </c>
      <c r="N45" s="38" t="str">
        <f>HYPERLINK("http://dx.doi.org/10.2196/37316","http://dx.doi.org/10.2196/37316")</f>
        <v>http://dx.doi.org/10.2196/37316</v>
      </c>
      <c r="O45" s="35" t="s">
        <v>5441</v>
      </c>
      <c r="P45" s="35" t="s">
        <v>5534</v>
      </c>
      <c r="Q45" s="35" t="s">
        <v>5535</v>
      </c>
      <c r="R45" s="35" t="s">
        <v>5444</v>
      </c>
      <c r="S45" s="35" t="s">
        <v>5130</v>
      </c>
      <c r="T45" s="35" t="s">
        <v>5362</v>
      </c>
      <c r="U45" s="35"/>
      <c r="V45" s="35"/>
      <c r="W45" s="35"/>
      <c r="X45" s="35"/>
      <c r="Y45" s="35"/>
      <c r="Z45" s="35"/>
    </row>
    <row r="46">
      <c r="A46" s="39" t="s">
        <v>5536</v>
      </c>
      <c r="B46" s="39" t="s">
        <v>5537</v>
      </c>
      <c r="C46" s="39" t="s">
        <v>5538</v>
      </c>
      <c r="D46" s="40" t="s">
        <v>4483</v>
      </c>
      <c r="E46" s="39" t="s">
        <v>5539</v>
      </c>
      <c r="F46" s="39" t="s">
        <v>5540</v>
      </c>
      <c r="G46" s="41">
        <v>2024.0</v>
      </c>
      <c r="H46" s="39"/>
      <c r="I46" s="39"/>
      <c r="J46" s="39"/>
      <c r="K46" s="39"/>
      <c r="L46" s="39"/>
      <c r="M46" s="39" t="s">
        <v>5541</v>
      </c>
      <c r="N46" s="42" t="str">
        <f>HYPERLINK("http://dx.doi.org/10.1080/13691457.2024.2421879","http://dx.doi.org/10.1080/13691457.2024.2421879")</f>
        <v>http://dx.doi.org/10.1080/13691457.2024.2421879</v>
      </c>
      <c r="O46" s="39" t="s">
        <v>5542</v>
      </c>
      <c r="P46" s="39" t="s">
        <v>5130</v>
      </c>
      <c r="Q46" s="39" t="s">
        <v>5130</v>
      </c>
      <c r="R46" s="39" t="s">
        <v>2565</v>
      </c>
      <c r="S46" s="39" t="s">
        <v>5543</v>
      </c>
      <c r="T46" s="39" t="s">
        <v>5544</v>
      </c>
      <c r="U46" s="39"/>
      <c r="V46" s="39"/>
      <c r="W46" s="39"/>
      <c r="X46" s="39"/>
      <c r="Y46" s="39"/>
      <c r="Z46" s="39"/>
    </row>
    <row r="47">
      <c r="A47" s="43" t="s">
        <v>5545</v>
      </c>
      <c r="B47" s="43" t="s">
        <v>5546</v>
      </c>
      <c r="C47" s="43" t="s">
        <v>5547</v>
      </c>
      <c r="D47" s="46" t="s">
        <v>5548</v>
      </c>
      <c r="E47" s="43" t="s">
        <v>5549</v>
      </c>
      <c r="F47" s="43"/>
      <c r="G47" s="44">
        <v>2020.0</v>
      </c>
      <c r="H47" s="43"/>
      <c r="I47" s="43"/>
      <c r="J47" s="43"/>
      <c r="K47" s="43"/>
      <c r="L47" s="43"/>
      <c r="M47" s="43" t="s">
        <v>5550</v>
      </c>
      <c r="N47" s="45" t="str">
        <f>HYPERLINK("http://dx.doi.org/10.1007/s41669-020-00198-8","http://dx.doi.org/10.1007/s41669-020-00198-8")</f>
        <v>http://dx.doi.org/10.1007/s41669-020-00198-8</v>
      </c>
      <c r="O47" s="43" t="s">
        <v>5551</v>
      </c>
      <c r="P47" s="43" t="s">
        <v>5130</v>
      </c>
      <c r="Q47" s="43" t="s">
        <v>5130</v>
      </c>
      <c r="R47" s="43" t="s">
        <v>5552</v>
      </c>
      <c r="S47" s="43" t="s">
        <v>5553</v>
      </c>
      <c r="T47" s="43" t="s">
        <v>5145</v>
      </c>
      <c r="U47" s="43"/>
      <c r="V47" s="43"/>
      <c r="W47" s="43"/>
      <c r="X47" s="43"/>
      <c r="Y47" s="43"/>
      <c r="Z47" s="43"/>
    </row>
    <row r="48">
      <c r="A48" s="35" t="s">
        <v>5554</v>
      </c>
      <c r="B48" s="35" t="s">
        <v>5555</v>
      </c>
      <c r="C48" s="35" t="s">
        <v>5556</v>
      </c>
      <c r="D48" s="36" t="s">
        <v>5557</v>
      </c>
      <c r="E48" s="35" t="s">
        <v>5558</v>
      </c>
      <c r="F48" s="35" t="s">
        <v>5559</v>
      </c>
      <c r="G48" s="37">
        <v>2021.0</v>
      </c>
      <c r="H48" s="35"/>
      <c r="I48" s="35"/>
      <c r="J48" s="35"/>
      <c r="K48" s="35"/>
      <c r="L48" s="35"/>
      <c r="M48" s="35" t="s">
        <v>5560</v>
      </c>
      <c r="N48" s="38" t="str">
        <f>HYPERLINK("http://dx.doi.org/10.2196/19770","http://dx.doi.org/10.2196/19770")</f>
        <v>http://dx.doi.org/10.2196/19770</v>
      </c>
      <c r="O48" s="35" t="s">
        <v>5441</v>
      </c>
      <c r="P48" s="35" t="s">
        <v>5130</v>
      </c>
      <c r="Q48" s="35" t="s">
        <v>5561</v>
      </c>
      <c r="R48" s="35" t="s">
        <v>5444</v>
      </c>
      <c r="S48" s="35" t="s">
        <v>5130</v>
      </c>
      <c r="T48" s="35" t="s">
        <v>5302</v>
      </c>
      <c r="U48" s="35"/>
      <c r="V48" s="35"/>
      <c r="W48" s="35"/>
      <c r="X48" s="35"/>
      <c r="Y48" s="35"/>
      <c r="Z48" s="35"/>
    </row>
    <row r="49">
      <c r="A49" s="43" t="s">
        <v>5562</v>
      </c>
      <c r="B49" s="43" t="s">
        <v>5563</v>
      </c>
      <c r="C49" s="43" t="s">
        <v>5564</v>
      </c>
      <c r="D49" s="46" t="s">
        <v>5565</v>
      </c>
      <c r="E49" s="43" t="s">
        <v>5566</v>
      </c>
      <c r="F49" s="43"/>
      <c r="G49" s="44">
        <v>2021.0</v>
      </c>
      <c r="H49" s="43"/>
      <c r="I49" s="43"/>
      <c r="J49" s="43"/>
      <c r="K49" s="43"/>
      <c r="L49" s="43"/>
      <c r="M49" s="43" t="s">
        <v>5567</v>
      </c>
      <c r="N49" s="45" t="str">
        <f>HYPERLINK("http://dx.doi.org/10.21037/mhealth-19-200","http://dx.doi.org/10.21037/mhealth-19-200")</f>
        <v>http://dx.doi.org/10.21037/mhealth-19-200</v>
      </c>
      <c r="O49" s="43" t="s">
        <v>5568</v>
      </c>
      <c r="P49" s="43" t="s">
        <v>5569</v>
      </c>
      <c r="Q49" s="43" t="s">
        <v>5570</v>
      </c>
      <c r="R49" s="43" t="s">
        <v>5130</v>
      </c>
      <c r="S49" s="43" t="s">
        <v>5571</v>
      </c>
      <c r="T49" s="43" t="s">
        <v>5302</v>
      </c>
      <c r="U49" s="43"/>
      <c r="V49" s="43"/>
      <c r="W49" s="43"/>
      <c r="X49" s="43"/>
      <c r="Y49" s="43"/>
      <c r="Z49" s="43"/>
    </row>
    <row r="50">
      <c r="A50" s="43" t="s">
        <v>5572</v>
      </c>
      <c r="B50" s="43" t="s">
        <v>5573</v>
      </c>
      <c r="C50" s="43" t="s">
        <v>5574</v>
      </c>
      <c r="D50" s="46" t="s">
        <v>5575</v>
      </c>
      <c r="E50" s="43" t="s">
        <v>5576</v>
      </c>
      <c r="F50" s="43"/>
      <c r="G50" s="44">
        <v>2022.0</v>
      </c>
      <c r="H50" s="43"/>
      <c r="I50" s="43"/>
      <c r="J50" s="43"/>
      <c r="K50" s="43"/>
      <c r="L50" s="43"/>
      <c r="M50" s="43" t="s">
        <v>5577</v>
      </c>
      <c r="N50" s="45" t="str">
        <f>HYPERLINK("http://dx.doi.org/10.34172/ijhpm.2021.146","http://dx.doi.org/10.34172/ijhpm.2021.146")</f>
        <v>http://dx.doi.org/10.34172/ijhpm.2021.146</v>
      </c>
      <c r="O50" s="43" t="s">
        <v>5578</v>
      </c>
      <c r="P50" s="43" t="s">
        <v>5130</v>
      </c>
      <c r="Q50" s="43" t="s">
        <v>5579</v>
      </c>
      <c r="R50" s="43" t="s">
        <v>5130</v>
      </c>
      <c r="S50" s="43" t="s">
        <v>5580</v>
      </c>
      <c r="T50" s="43" t="s">
        <v>5362</v>
      </c>
      <c r="U50" s="43"/>
      <c r="V50" s="43"/>
      <c r="W50" s="43"/>
      <c r="X50" s="43"/>
      <c r="Y50" s="43"/>
      <c r="Z50" s="43"/>
    </row>
    <row r="51">
      <c r="A51" s="35" t="s">
        <v>5581</v>
      </c>
      <c r="B51" s="35" t="s">
        <v>5582</v>
      </c>
      <c r="C51" s="35" t="s">
        <v>5583</v>
      </c>
      <c r="D51" s="35" t="s">
        <v>5584</v>
      </c>
      <c r="E51" s="35" t="s">
        <v>5585</v>
      </c>
      <c r="F51" s="35" t="s">
        <v>5586</v>
      </c>
      <c r="G51" s="37">
        <v>2022.0</v>
      </c>
      <c r="H51" s="35"/>
      <c r="I51" s="35"/>
      <c r="J51" s="35"/>
      <c r="K51" s="35"/>
      <c r="L51" s="35"/>
      <c r="M51" s="35" t="s">
        <v>5587</v>
      </c>
      <c r="N51" s="38" t="str">
        <f>HYPERLINK("http://dx.doi.org/10.3389/fdgth.2022.897288","http://dx.doi.org/10.3389/fdgth.2022.897288")</f>
        <v>http://dx.doi.org/10.3389/fdgth.2022.897288</v>
      </c>
      <c r="O51" s="35" t="s">
        <v>5588</v>
      </c>
      <c r="P51" s="35" t="s">
        <v>5589</v>
      </c>
      <c r="Q51" s="35" t="s">
        <v>5590</v>
      </c>
      <c r="R51" s="35" t="s">
        <v>5130</v>
      </c>
      <c r="S51" s="35" t="s">
        <v>5591</v>
      </c>
      <c r="T51" s="35" t="s">
        <v>5592</v>
      </c>
      <c r="U51" s="35"/>
      <c r="V51" s="35"/>
      <c r="W51" s="35"/>
      <c r="X51" s="35"/>
      <c r="Y51" s="35"/>
      <c r="Z51" s="35"/>
    </row>
    <row r="52">
      <c r="A52" s="43" t="s">
        <v>5593</v>
      </c>
      <c r="B52" s="43" t="s">
        <v>5594</v>
      </c>
      <c r="C52" s="43" t="s">
        <v>5595</v>
      </c>
      <c r="D52" s="46" t="s">
        <v>5596</v>
      </c>
      <c r="E52" s="43" t="s">
        <v>5597</v>
      </c>
      <c r="F52" s="43"/>
      <c r="G52" s="44">
        <v>2023.0</v>
      </c>
      <c r="H52" s="43"/>
      <c r="I52" s="43"/>
      <c r="J52" s="43"/>
      <c r="K52" s="43"/>
      <c r="L52" s="43"/>
      <c r="M52" s="43" t="s">
        <v>5598</v>
      </c>
      <c r="N52" s="45" t="str">
        <f>HYPERLINK("http://dx.doi.org/10.17159/2224-7912/2023/v63n4a5","http://dx.doi.org/10.17159/2224-7912/2023/v63n4a5")</f>
        <v>http://dx.doi.org/10.17159/2224-7912/2023/v63n4a5</v>
      </c>
      <c r="O52" s="43" t="s">
        <v>5599</v>
      </c>
      <c r="P52" s="43" t="s">
        <v>5600</v>
      </c>
      <c r="Q52" s="43" t="s">
        <v>5130</v>
      </c>
      <c r="R52" s="43" t="s">
        <v>5601</v>
      </c>
      <c r="S52" s="43" t="s">
        <v>5130</v>
      </c>
      <c r="T52" s="43" t="s">
        <v>5145</v>
      </c>
      <c r="U52" s="43"/>
      <c r="V52" s="43"/>
      <c r="W52" s="43"/>
      <c r="X52" s="43"/>
      <c r="Y52" s="43"/>
      <c r="Z52" s="43"/>
    </row>
    <row r="53">
      <c r="A53" s="35" t="s">
        <v>5602</v>
      </c>
      <c r="B53" s="35" t="s">
        <v>5603</v>
      </c>
      <c r="C53" s="35" t="s">
        <v>5604</v>
      </c>
      <c r="D53" s="35" t="s">
        <v>5605</v>
      </c>
      <c r="E53" s="35" t="s">
        <v>5606</v>
      </c>
      <c r="F53" s="35" t="s">
        <v>5607</v>
      </c>
      <c r="G53" s="37">
        <v>2023.0</v>
      </c>
      <c r="H53" s="35"/>
      <c r="I53" s="35"/>
      <c r="J53" s="35"/>
      <c r="K53" s="35"/>
      <c r="L53" s="35"/>
      <c r="M53" s="35" t="s">
        <v>5608</v>
      </c>
      <c r="N53" s="38" t="str">
        <f>HYPERLINK("http://dx.doi.org/10.2196/43414","http://dx.doi.org/10.2196/43414")</f>
        <v>http://dx.doi.org/10.2196/43414</v>
      </c>
      <c r="O53" s="35" t="s">
        <v>5441</v>
      </c>
      <c r="P53" s="35" t="s">
        <v>5609</v>
      </c>
      <c r="Q53" s="35" t="s">
        <v>5610</v>
      </c>
      <c r="R53" s="35" t="s">
        <v>5444</v>
      </c>
      <c r="S53" s="35" t="s">
        <v>5130</v>
      </c>
      <c r="T53" s="35" t="s">
        <v>5302</v>
      </c>
      <c r="U53" s="35"/>
      <c r="V53" s="35"/>
      <c r="W53" s="35"/>
      <c r="X53" s="35"/>
      <c r="Y53" s="35"/>
      <c r="Z53" s="35"/>
    </row>
    <row r="54">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50" t="s">
        <v>5611</v>
      </c>
      <c r="B1" s="51"/>
      <c r="C1" s="50" t="s">
        <v>5612</v>
      </c>
      <c r="D1" s="50" t="s">
        <v>4426</v>
      </c>
      <c r="E1" s="50" t="s">
        <v>3</v>
      </c>
      <c r="F1" s="50" t="s">
        <v>4</v>
      </c>
      <c r="G1" s="50" t="s">
        <v>4425</v>
      </c>
      <c r="H1" s="50" t="s">
        <v>5613</v>
      </c>
      <c r="I1" s="50" t="s">
        <v>5614</v>
      </c>
      <c r="J1" s="50" t="s">
        <v>5615</v>
      </c>
      <c r="K1" s="50" t="s">
        <v>5616</v>
      </c>
      <c r="L1" s="50" t="s">
        <v>5617</v>
      </c>
      <c r="M1" s="50" t="s">
        <v>5618</v>
      </c>
      <c r="N1" s="50" t="s">
        <v>4427</v>
      </c>
      <c r="O1" s="52" t="s">
        <v>5119</v>
      </c>
      <c r="P1" s="51"/>
      <c r="Q1" s="50" t="s">
        <v>5619</v>
      </c>
      <c r="R1" s="53"/>
      <c r="S1" s="53"/>
      <c r="T1" s="53"/>
      <c r="U1" s="53"/>
      <c r="V1" s="53"/>
      <c r="W1" s="53"/>
      <c r="X1" s="53"/>
      <c r="Y1" s="53"/>
      <c r="Z1" s="53"/>
      <c r="AA1" s="53"/>
      <c r="AB1" s="53"/>
      <c r="AC1" s="53"/>
      <c r="AD1" s="53"/>
      <c r="AE1" s="53"/>
      <c r="AF1" s="53"/>
      <c r="AG1" s="53"/>
      <c r="AH1" s="53"/>
      <c r="AI1" s="53"/>
      <c r="AJ1" s="53"/>
    </row>
    <row r="2">
      <c r="A2" s="54" t="s">
        <v>5620</v>
      </c>
      <c r="B2" s="55" t="s">
        <v>5621</v>
      </c>
      <c r="C2" s="55" t="s">
        <v>5148</v>
      </c>
      <c r="D2" s="56" t="s">
        <v>5149</v>
      </c>
      <c r="E2" s="56" t="s">
        <v>5150</v>
      </c>
      <c r="F2" s="56" t="s">
        <v>5151</v>
      </c>
      <c r="G2" s="56" t="s">
        <v>5147</v>
      </c>
      <c r="H2" s="56" t="s">
        <v>5622</v>
      </c>
      <c r="I2" s="56" t="s">
        <v>5623</v>
      </c>
      <c r="J2" s="56" t="s">
        <v>5624</v>
      </c>
      <c r="K2" s="56" t="s">
        <v>5625</v>
      </c>
      <c r="L2" s="57" t="s">
        <v>5626</v>
      </c>
      <c r="M2" s="57" t="s">
        <v>5627</v>
      </c>
      <c r="N2" s="56">
        <v>2023.0</v>
      </c>
      <c r="O2" s="56" t="s">
        <v>5152</v>
      </c>
      <c r="P2" s="58"/>
      <c r="Q2" s="56" t="s">
        <v>5628</v>
      </c>
      <c r="R2" s="53"/>
      <c r="S2" s="53"/>
      <c r="T2" s="53"/>
      <c r="U2" s="53"/>
      <c r="V2" s="53"/>
      <c r="W2" s="53"/>
      <c r="X2" s="53"/>
      <c r="Y2" s="53"/>
      <c r="Z2" s="53"/>
      <c r="AA2" s="53"/>
      <c r="AB2" s="53"/>
      <c r="AC2" s="53"/>
      <c r="AD2" s="53"/>
      <c r="AE2" s="53"/>
      <c r="AF2" s="53"/>
      <c r="AG2" s="53"/>
      <c r="AH2" s="53"/>
      <c r="AI2" s="53"/>
      <c r="AJ2" s="53"/>
    </row>
    <row r="3">
      <c r="A3" s="59"/>
      <c r="B3" s="55" t="s">
        <v>5629</v>
      </c>
      <c r="C3" s="55" t="s">
        <v>5158</v>
      </c>
      <c r="D3" s="56" t="s">
        <v>5159</v>
      </c>
      <c r="E3" s="56" t="s">
        <v>5160</v>
      </c>
      <c r="F3" s="56" t="s">
        <v>5161</v>
      </c>
      <c r="G3" s="56" t="s">
        <v>5157</v>
      </c>
      <c r="H3" s="56" t="s">
        <v>5630</v>
      </c>
      <c r="I3" s="56" t="s">
        <v>5631</v>
      </c>
      <c r="J3" s="56" t="s">
        <v>5632</v>
      </c>
      <c r="K3" s="58"/>
      <c r="L3" s="57" t="s">
        <v>5633</v>
      </c>
      <c r="M3" s="57" t="s">
        <v>5634</v>
      </c>
      <c r="N3" s="56">
        <v>2021.0</v>
      </c>
      <c r="O3" s="56" t="s">
        <v>5163</v>
      </c>
      <c r="P3" s="56" t="s">
        <v>5635</v>
      </c>
      <c r="Q3" s="56" t="s">
        <v>5636</v>
      </c>
      <c r="R3" s="53"/>
      <c r="S3" s="53"/>
      <c r="T3" s="53"/>
      <c r="U3" s="53"/>
      <c r="V3" s="53"/>
      <c r="W3" s="53"/>
      <c r="X3" s="53"/>
      <c r="Y3" s="53"/>
      <c r="Z3" s="53"/>
      <c r="AA3" s="53"/>
      <c r="AB3" s="53"/>
      <c r="AC3" s="53"/>
      <c r="AD3" s="53"/>
      <c r="AE3" s="53"/>
      <c r="AF3" s="53"/>
      <c r="AG3" s="53"/>
      <c r="AH3" s="53"/>
      <c r="AI3" s="53"/>
      <c r="AJ3" s="53"/>
    </row>
    <row r="4">
      <c r="A4" s="59"/>
      <c r="B4" s="55" t="s">
        <v>5637</v>
      </c>
      <c r="C4" s="55" t="s">
        <v>5167</v>
      </c>
      <c r="D4" s="56" t="s">
        <v>5168</v>
      </c>
      <c r="E4" s="56" t="s">
        <v>5169</v>
      </c>
      <c r="F4" s="56" t="s">
        <v>5170</v>
      </c>
      <c r="G4" s="56" t="s">
        <v>692</v>
      </c>
      <c r="H4" s="56" t="s">
        <v>5638</v>
      </c>
      <c r="I4" s="56" t="s">
        <v>5639</v>
      </c>
      <c r="J4" s="56" t="s">
        <v>5640</v>
      </c>
      <c r="K4" s="58"/>
      <c r="L4" s="57" t="s">
        <v>5641</v>
      </c>
      <c r="M4" s="57" t="s">
        <v>5642</v>
      </c>
      <c r="N4" s="56">
        <v>2024.0</v>
      </c>
      <c r="O4" s="56" t="s">
        <v>5172</v>
      </c>
      <c r="P4" s="56" t="s">
        <v>5643</v>
      </c>
      <c r="Q4" s="56" t="s">
        <v>5644</v>
      </c>
      <c r="R4" s="53"/>
      <c r="S4" s="53"/>
      <c r="T4" s="53"/>
      <c r="U4" s="53"/>
      <c r="V4" s="53"/>
      <c r="W4" s="53"/>
      <c r="X4" s="53"/>
      <c r="Y4" s="53"/>
      <c r="Z4" s="53"/>
      <c r="AA4" s="53"/>
      <c r="AB4" s="53"/>
      <c r="AC4" s="53"/>
      <c r="AD4" s="53"/>
      <c r="AE4" s="53"/>
      <c r="AF4" s="53"/>
      <c r="AG4" s="53"/>
      <c r="AH4" s="53"/>
      <c r="AI4" s="53"/>
      <c r="AJ4" s="53"/>
    </row>
    <row r="5">
      <c r="A5" s="59"/>
      <c r="B5" s="55" t="s">
        <v>5645</v>
      </c>
      <c r="C5" s="55" t="s">
        <v>5177</v>
      </c>
      <c r="D5" s="56" t="s">
        <v>4709</v>
      </c>
      <c r="E5" s="56" t="s">
        <v>5178</v>
      </c>
      <c r="F5" s="56" t="s">
        <v>5179</v>
      </c>
      <c r="G5" s="56" t="s">
        <v>5176</v>
      </c>
      <c r="H5" s="56" t="s">
        <v>5646</v>
      </c>
      <c r="I5" s="56" t="s">
        <v>5647</v>
      </c>
      <c r="J5" s="56" t="s">
        <v>5648</v>
      </c>
      <c r="K5" s="56" t="s">
        <v>5649</v>
      </c>
      <c r="L5" s="57" t="s">
        <v>5650</v>
      </c>
      <c r="M5" s="57" t="s">
        <v>5651</v>
      </c>
      <c r="N5" s="56">
        <v>2022.0</v>
      </c>
      <c r="O5" s="60" t="s">
        <v>5180</v>
      </c>
      <c r="P5" s="56" t="s">
        <v>5652</v>
      </c>
      <c r="Q5" s="56" t="s">
        <v>5653</v>
      </c>
      <c r="R5" s="53"/>
      <c r="S5" s="53"/>
      <c r="T5" s="53"/>
      <c r="U5" s="53"/>
      <c r="V5" s="53"/>
      <c r="W5" s="53"/>
      <c r="X5" s="53"/>
      <c r="Y5" s="53"/>
      <c r="Z5" s="53"/>
      <c r="AA5" s="53"/>
      <c r="AB5" s="53"/>
      <c r="AC5" s="53"/>
      <c r="AD5" s="53"/>
      <c r="AE5" s="53"/>
      <c r="AF5" s="53"/>
      <c r="AG5" s="53"/>
      <c r="AH5" s="53"/>
      <c r="AI5" s="53"/>
      <c r="AJ5" s="53"/>
    </row>
    <row r="6">
      <c r="A6" s="59"/>
      <c r="B6" s="55" t="s">
        <v>5654</v>
      </c>
      <c r="C6" s="55" t="s">
        <v>4465</v>
      </c>
      <c r="D6" s="56" t="s">
        <v>5185</v>
      </c>
      <c r="E6" s="56" t="s">
        <v>5655</v>
      </c>
      <c r="F6" s="56" t="s">
        <v>5187</v>
      </c>
      <c r="G6" s="56" t="s">
        <v>5184</v>
      </c>
      <c r="H6" s="56" t="s">
        <v>5656</v>
      </c>
      <c r="I6" s="56" t="s">
        <v>5657</v>
      </c>
      <c r="J6" s="56" t="s">
        <v>5658</v>
      </c>
      <c r="K6" s="56" t="s">
        <v>5659</v>
      </c>
      <c r="L6" s="57" t="s">
        <v>5660</v>
      </c>
      <c r="M6" s="57" t="s">
        <v>5661</v>
      </c>
      <c r="N6" s="56">
        <v>2023.0</v>
      </c>
      <c r="O6" s="56" t="s">
        <v>5189</v>
      </c>
      <c r="P6" s="56" t="s">
        <v>5662</v>
      </c>
      <c r="Q6" s="56" t="s">
        <v>5663</v>
      </c>
      <c r="R6" s="53"/>
      <c r="S6" s="53"/>
      <c r="T6" s="53"/>
      <c r="U6" s="53"/>
      <c r="V6" s="53"/>
      <c r="W6" s="53"/>
      <c r="X6" s="53"/>
      <c r="Y6" s="53"/>
      <c r="Z6" s="53"/>
      <c r="AA6" s="53"/>
      <c r="AB6" s="53"/>
      <c r="AC6" s="53"/>
      <c r="AD6" s="53"/>
      <c r="AE6" s="53"/>
      <c r="AF6" s="53"/>
      <c r="AG6" s="53"/>
      <c r="AH6" s="53"/>
      <c r="AI6" s="53"/>
      <c r="AJ6" s="53"/>
    </row>
    <row r="7">
      <c r="A7" s="59"/>
      <c r="B7" s="55" t="s">
        <v>5664</v>
      </c>
      <c r="C7" s="55" t="s">
        <v>300</v>
      </c>
      <c r="D7" s="56" t="s">
        <v>5196</v>
      </c>
      <c r="E7" s="56" t="s">
        <v>5197</v>
      </c>
      <c r="F7" s="56" t="s">
        <v>5198</v>
      </c>
      <c r="G7" s="56" t="s">
        <v>5195</v>
      </c>
      <c r="H7" s="56" t="s">
        <v>5622</v>
      </c>
      <c r="I7" s="56" t="s">
        <v>5665</v>
      </c>
      <c r="J7" s="56" t="s">
        <v>5666</v>
      </c>
      <c r="K7" s="58"/>
      <c r="L7" s="57" t="s">
        <v>5667</v>
      </c>
      <c r="M7" s="57" t="s">
        <v>5668</v>
      </c>
      <c r="N7" s="56">
        <v>2024.0</v>
      </c>
      <c r="O7" s="60" t="s">
        <v>5199</v>
      </c>
      <c r="P7" s="58"/>
      <c r="Q7" s="56" t="s">
        <v>5669</v>
      </c>
      <c r="R7" s="53"/>
      <c r="S7" s="53"/>
      <c r="T7" s="53"/>
      <c r="U7" s="53"/>
      <c r="V7" s="53"/>
      <c r="W7" s="53"/>
      <c r="X7" s="53"/>
      <c r="Y7" s="53"/>
      <c r="Z7" s="53"/>
      <c r="AA7" s="53"/>
      <c r="AB7" s="53"/>
      <c r="AC7" s="53"/>
      <c r="AD7" s="53"/>
      <c r="AE7" s="53"/>
      <c r="AF7" s="53"/>
      <c r="AG7" s="53"/>
      <c r="AH7" s="53"/>
      <c r="AI7" s="53"/>
      <c r="AJ7" s="53"/>
    </row>
    <row r="8">
      <c r="A8" s="59"/>
      <c r="B8" s="55" t="s">
        <v>5670</v>
      </c>
      <c r="C8" s="55" t="s">
        <v>4683</v>
      </c>
      <c r="D8" s="56" t="s">
        <v>4684</v>
      </c>
      <c r="E8" s="56" t="s">
        <v>5204</v>
      </c>
      <c r="F8" s="56" t="s">
        <v>5671</v>
      </c>
      <c r="G8" s="56" t="s">
        <v>5203</v>
      </c>
      <c r="H8" s="56" t="s">
        <v>5672</v>
      </c>
      <c r="I8" s="56" t="s">
        <v>5673</v>
      </c>
      <c r="J8" s="56" t="s">
        <v>5674</v>
      </c>
      <c r="K8" s="56" t="s">
        <v>5675</v>
      </c>
      <c r="L8" s="57" t="s">
        <v>5676</v>
      </c>
      <c r="M8" s="57" t="s">
        <v>5677</v>
      </c>
      <c r="N8" s="56">
        <v>2022.0</v>
      </c>
      <c r="O8" s="56" t="s">
        <v>5189</v>
      </c>
      <c r="P8" s="58"/>
      <c r="Q8" s="56" t="s">
        <v>5678</v>
      </c>
      <c r="R8" s="53"/>
      <c r="S8" s="53"/>
      <c r="T8" s="53"/>
      <c r="U8" s="53"/>
      <c r="V8" s="53"/>
      <c r="W8" s="53"/>
      <c r="X8" s="53"/>
      <c r="Y8" s="53"/>
      <c r="Z8" s="53"/>
      <c r="AA8" s="53"/>
      <c r="AB8" s="53"/>
      <c r="AC8" s="53"/>
      <c r="AD8" s="53"/>
      <c r="AE8" s="53"/>
      <c r="AF8" s="53"/>
      <c r="AG8" s="53"/>
      <c r="AH8" s="53"/>
      <c r="AI8" s="53"/>
      <c r="AJ8" s="53"/>
    </row>
    <row r="9">
      <c r="A9" s="59"/>
      <c r="B9" s="55" t="s">
        <v>5679</v>
      </c>
      <c r="C9" s="56" t="s">
        <v>5231</v>
      </c>
      <c r="D9" s="56" t="s">
        <v>5232</v>
      </c>
      <c r="E9" s="56" t="s">
        <v>5233</v>
      </c>
      <c r="F9" s="56" t="s">
        <v>5680</v>
      </c>
      <c r="G9" s="56" t="s">
        <v>5230</v>
      </c>
      <c r="H9" s="56" t="s">
        <v>5681</v>
      </c>
      <c r="I9" s="56" t="s">
        <v>5682</v>
      </c>
      <c r="J9" s="56" t="s">
        <v>5683</v>
      </c>
      <c r="K9" s="56" t="s">
        <v>5684</v>
      </c>
      <c r="L9" s="57" t="s">
        <v>5685</v>
      </c>
      <c r="M9" s="57" t="s">
        <v>5686</v>
      </c>
      <c r="N9" s="56">
        <v>2023.0</v>
      </c>
      <c r="O9" s="56" t="s">
        <v>5236</v>
      </c>
      <c r="P9" s="58"/>
      <c r="Q9" s="56" t="s">
        <v>5687</v>
      </c>
      <c r="R9" s="53"/>
      <c r="S9" s="53"/>
      <c r="T9" s="53"/>
      <c r="U9" s="53"/>
      <c r="V9" s="53"/>
      <c r="W9" s="53"/>
      <c r="X9" s="53"/>
      <c r="Y9" s="53"/>
      <c r="Z9" s="53"/>
      <c r="AA9" s="53"/>
      <c r="AB9" s="53"/>
      <c r="AC9" s="53"/>
      <c r="AD9" s="53"/>
      <c r="AE9" s="53"/>
      <c r="AF9" s="53"/>
      <c r="AG9" s="53"/>
      <c r="AH9" s="53"/>
      <c r="AI9" s="53"/>
      <c r="AJ9" s="53"/>
    </row>
    <row r="10">
      <c r="A10" s="59"/>
      <c r="B10" s="55" t="s">
        <v>5688</v>
      </c>
      <c r="C10" s="55" t="s">
        <v>212</v>
      </c>
      <c r="D10" s="56" t="s">
        <v>213</v>
      </c>
      <c r="E10" s="56" t="s">
        <v>5259</v>
      </c>
      <c r="F10" s="56" t="s">
        <v>5260</v>
      </c>
      <c r="G10" s="56" t="s">
        <v>5258</v>
      </c>
      <c r="H10" s="56" t="s">
        <v>5689</v>
      </c>
      <c r="I10" s="56" t="s">
        <v>5690</v>
      </c>
      <c r="J10" s="56" t="s">
        <v>5691</v>
      </c>
      <c r="K10" s="56" t="s">
        <v>5692</v>
      </c>
      <c r="L10" s="57" t="s">
        <v>5693</v>
      </c>
      <c r="M10" s="57" t="s">
        <v>5694</v>
      </c>
      <c r="N10" s="56">
        <v>2024.0</v>
      </c>
      <c r="O10" s="56" t="s">
        <v>5261</v>
      </c>
      <c r="P10" s="56" t="s">
        <v>5695</v>
      </c>
      <c r="Q10" s="58"/>
      <c r="R10" s="53"/>
      <c r="S10" s="53"/>
      <c r="T10" s="53"/>
      <c r="U10" s="53"/>
      <c r="V10" s="53"/>
      <c r="W10" s="53"/>
      <c r="X10" s="53"/>
      <c r="Y10" s="53"/>
      <c r="Z10" s="53"/>
      <c r="AA10" s="53"/>
      <c r="AB10" s="53"/>
      <c r="AC10" s="53"/>
      <c r="AD10" s="53"/>
      <c r="AE10" s="53"/>
      <c r="AF10" s="53"/>
      <c r="AG10" s="53"/>
      <c r="AH10" s="53"/>
      <c r="AI10" s="53"/>
      <c r="AJ10" s="53"/>
    </row>
    <row r="11">
      <c r="A11" s="59"/>
      <c r="B11" s="55" t="s">
        <v>5696</v>
      </c>
      <c r="C11" s="55" t="s">
        <v>5314</v>
      </c>
      <c r="D11" s="56" t="s">
        <v>5315</v>
      </c>
      <c r="E11" s="56" t="s">
        <v>5316</v>
      </c>
      <c r="F11" s="56" t="s">
        <v>5317</v>
      </c>
      <c r="G11" s="56" t="s">
        <v>5313</v>
      </c>
      <c r="H11" s="56" t="s">
        <v>5681</v>
      </c>
      <c r="I11" s="56" t="s">
        <v>5697</v>
      </c>
      <c r="J11" s="57" t="s">
        <v>5698</v>
      </c>
      <c r="K11" s="58"/>
      <c r="L11" s="57" t="s">
        <v>5699</v>
      </c>
      <c r="M11" s="57" t="s">
        <v>5700</v>
      </c>
      <c r="N11" s="56">
        <v>2023.0</v>
      </c>
      <c r="O11" s="56" t="s">
        <v>5318</v>
      </c>
      <c r="P11" s="56" t="s">
        <v>5701</v>
      </c>
      <c r="Q11" s="58"/>
      <c r="R11" s="53"/>
      <c r="S11" s="53"/>
      <c r="T11" s="53"/>
      <c r="U11" s="53"/>
      <c r="V11" s="53"/>
      <c r="W11" s="53"/>
      <c r="X11" s="53"/>
      <c r="Y11" s="53"/>
      <c r="Z11" s="53"/>
      <c r="AA11" s="53"/>
      <c r="AB11" s="53"/>
      <c r="AC11" s="53"/>
      <c r="AD11" s="53"/>
      <c r="AE11" s="53"/>
      <c r="AF11" s="53"/>
      <c r="AG11" s="53"/>
      <c r="AH11" s="53"/>
      <c r="AI11" s="53"/>
      <c r="AJ11" s="53"/>
    </row>
    <row r="12">
      <c r="A12" s="59"/>
      <c r="B12" s="55" t="s">
        <v>5702</v>
      </c>
      <c r="C12" s="55" t="s">
        <v>75</v>
      </c>
      <c r="D12" s="56" t="s">
        <v>76</v>
      </c>
      <c r="E12" s="56" t="s">
        <v>5388</v>
      </c>
      <c r="F12" s="56" t="s">
        <v>5389</v>
      </c>
      <c r="G12" s="56" t="s">
        <v>5387</v>
      </c>
      <c r="H12" s="56" t="s">
        <v>5622</v>
      </c>
      <c r="I12" s="56" t="s">
        <v>5703</v>
      </c>
      <c r="J12" s="56" t="s">
        <v>5704</v>
      </c>
      <c r="K12" s="56" t="s">
        <v>5705</v>
      </c>
      <c r="L12" s="61" t="s">
        <v>5706</v>
      </c>
      <c r="M12" s="57" t="s">
        <v>5707</v>
      </c>
      <c r="N12" s="56">
        <v>2024.0</v>
      </c>
      <c r="O12" s="56" t="s">
        <v>5390</v>
      </c>
      <c r="P12" s="56" t="s">
        <v>5708</v>
      </c>
      <c r="Q12" s="56" t="s">
        <v>5709</v>
      </c>
      <c r="R12" s="53"/>
      <c r="S12" s="53"/>
      <c r="T12" s="53"/>
      <c r="U12" s="53"/>
      <c r="V12" s="53"/>
      <c r="W12" s="53"/>
      <c r="X12" s="53"/>
      <c r="Y12" s="53"/>
      <c r="Z12" s="53"/>
      <c r="AA12" s="53"/>
      <c r="AB12" s="53"/>
      <c r="AC12" s="53"/>
      <c r="AD12" s="53"/>
      <c r="AE12" s="53"/>
      <c r="AF12" s="53"/>
      <c r="AG12" s="53"/>
      <c r="AH12" s="53"/>
      <c r="AI12" s="53"/>
      <c r="AJ12" s="53"/>
    </row>
    <row r="13">
      <c r="A13" s="62"/>
      <c r="B13" s="55" t="s">
        <v>5710</v>
      </c>
      <c r="C13" s="55" t="s">
        <v>5538</v>
      </c>
      <c r="D13" s="56" t="s">
        <v>4483</v>
      </c>
      <c r="E13" s="56" t="s">
        <v>5539</v>
      </c>
      <c r="F13" s="56" t="s">
        <v>5711</v>
      </c>
      <c r="G13" s="56" t="s">
        <v>5537</v>
      </c>
      <c r="H13" s="56" t="s">
        <v>5622</v>
      </c>
      <c r="I13" s="56" t="s">
        <v>5712</v>
      </c>
      <c r="J13" s="56" t="s">
        <v>5713</v>
      </c>
      <c r="K13" s="56" t="s">
        <v>5714</v>
      </c>
      <c r="L13" s="57" t="s">
        <v>5715</v>
      </c>
      <c r="M13" s="57" t="s">
        <v>5716</v>
      </c>
      <c r="N13" s="56">
        <v>2024.0</v>
      </c>
      <c r="O13" s="60" t="s">
        <v>5542</v>
      </c>
      <c r="P13" s="56" t="s">
        <v>5717</v>
      </c>
      <c r="Q13" s="56" t="s">
        <v>5718</v>
      </c>
      <c r="R13" s="53"/>
      <c r="S13" s="53"/>
      <c r="T13" s="53"/>
      <c r="U13" s="53"/>
      <c r="V13" s="53"/>
      <c r="W13" s="53"/>
      <c r="X13" s="53"/>
      <c r="Y13" s="53"/>
      <c r="Z13" s="53"/>
      <c r="AA13" s="53"/>
      <c r="AB13" s="53"/>
      <c r="AC13" s="53"/>
      <c r="AD13" s="53"/>
      <c r="AE13" s="53"/>
      <c r="AF13" s="53"/>
      <c r="AG13" s="53"/>
      <c r="AH13" s="53"/>
      <c r="AI13" s="53"/>
      <c r="AJ13" s="53"/>
    </row>
    <row r="14">
      <c r="A14" s="63" t="s">
        <v>5719</v>
      </c>
      <c r="B14" s="64" t="s">
        <v>3582</v>
      </c>
      <c r="C14" s="64" t="s">
        <v>4447</v>
      </c>
      <c r="D14" s="64" t="s">
        <v>4448</v>
      </c>
      <c r="E14" s="64" t="s">
        <v>4449</v>
      </c>
      <c r="F14" s="64" t="s">
        <v>5720</v>
      </c>
      <c r="G14" s="64" t="s">
        <v>4446</v>
      </c>
      <c r="H14" s="64" t="s">
        <v>5622</v>
      </c>
      <c r="I14" s="64" t="s">
        <v>5721</v>
      </c>
      <c r="J14" s="64" t="s">
        <v>5722</v>
      </c>
      <c r="K14" s="64" t="s">
        <v>5723</v>
      </c>
      <c r="L14" s="64" t="s">
        <v>5724</v>
      </c>
      <c r="M14" s="64" t="s">
        <v>5725</v>
      </c>
      <c r="N14" s="64">
        <v>2022.0</v>
      </c>
      <c r="O14" s="64" t="s">
        <v>5726</v>
      </c>
      <c r="P14" s="65" t="s">
        <v>5727</v>
      </c>
      <c r="Q14" s="64" t="s">
        <v>5728</v>
      </c>
      <c r="R14" s="53"/>
      <c r="S14" s="53"/>
      <c r="T14" s="53"/>
      <c r="U14" s="53"/>
      <c r="V14" s="53"/>
      <c r="W14" s="53"/>
      <c r="X14" s="53"/>
      <c r="Y14" s="53"/>
      <c r="Z14" s="53"/>
      <c r="AA14" s="53"/>
      <c r="AB14" s="53"/>
      <c r="AC14" s="53"/>
      <c r="AD14" s="53"/>
      <c r="AE14" s="53"/>
      <c r="AF14" s="53"/>
      <c r="AG14" s="53"/>
      <c r="AH14" s="53"/>
      <c r="AI14" s="53"/>
      <c r="AJ14" s="53"/>
    </row>
    <row r="15">
      <c r="A15" s="59"/>
      <c r="B15" s="64" t="s">
        <v>5729</v>
      </c>
      <c r="C15" s="64" t="s">
        <v>4507</v>
      </c>
      <c r="D15" s="64" t="s">
        <v>5730</v>
      </c>
      <c r="E15" s="64" t="s">
        <v>4509</v>
      </c>
      <c r="F15" s="64" t="s">
        <v>4510</v>
      </c>
      <c r="G15" s="64" t="s">
        <v>4506</v>
      </c>
      <c r="H15" s="64" t="s">
        <v>5731</v>
      </c>
      <c r="I15" s="64" t="s">
        <v>5732</v>
      </c>
      <c r="J15" s="64" t="s">
        <v>5733</v>
      </c>
      <c r="K15" s="64" t="s">
        <v>5734</v>
      </c>
      <c r="L15" s="66" t="s">
        <v>5735</v>
      </c>
      <c r="M15" s="64" t="s">
        <v>5736</v>
      </c>
      <c r="N15" s="64">
        <v>2022.0</v>
      </c>
      <c r="O15" s="64" t="s">
        <v>5737</v>
      </c>
      <c r="P15" s="64" t="s">
        <v>5738</v>
      </c>
      <c r="Q15" s="64" t="s">
        <v>5739</v>
      </c>
      <c r="R15" s="67" t="s">
        <v>5740</v>
      </c>
      <c r="S15" s="53"/>
      <c r="T15" s="53"/>
      <c r="U15" s="53"/>
      <c r="V15" s="53"/>
      <c r="W15" s="53"/>
      <c r="X15" s="53"/>
      <c r="Y15" s="53"/>
      <c r="Z15" s="53"/>
      <c r="AA15" s="53"/>
      <c r="AB15" s="53"/>
      <c r="AC15" s="53"/>
      <c r="AD15" s="53"/>
      <c r="AE15" s="53"/>
      <c r="AF15" s="53"/>
      <c r="AG15" s="53"/>
      <c r="AH15" s="53"/>
      <c r="AI15" s="53"/>
      <c r="AJ15" s="53"/>
    </row>
    <row r="16">
      <c r="A16" s="59"/>
      <c r="B16" s="64" t="s">
        <v>5741</v>
      </c>
      <c r="C16" s="64" t="s">
        <v>4545</v>
      </c>
      <c r="D16" s="64" t="s">
        <v>4546</v>
      </c>
      <c r="E16" s="64" t="s">
        <v>4547</v>
      </c>
      <c r="F16" s="64" t="s">
        <v>5742</v>
      </c>
      <c r="G16" s="64" t="s">
        <v>5743</v>
      </c>
      <c r="H16" s="64" t="s">
        <v>5672</v>
      </c>
      <c r="I16" s="64" t="s">
        <v>5744</v>
      </c>
      <c r="J16" s="64" t="s">
        <v>5745</v>
      </c>
      <c r="K16" s="68"/>
      <c r="L16" s="64" t="s">
        <v>5746</v>
      </c>
      <c r="M16" s="64" t="s">
        <v>5747</v>
      </c>
      <c r="N16" s="64">
        <v>2021.0</v>
      </c>
      <c r="O16" s="64" t="s">
        <v>5748</v>
      </c>
      <c r="P16" s="64" t="s">
        <v>5749</v>
      </c>
      <c r="Q16" s="69" t="s">
        <v>5750</v>
      </c>
      <c r="R16" s="67" t="s">
        <v>5751</v>
      </c>
      <c r="S16" s="70" t="s">
        <v>5752</v>
      </c>
      <c r="T16" s="53"/>
      <c r="U16" s="53"/>
      <c r="V16" s="53"/>
      <c r="W16" s="53"/>
      <c r="X16" s="53"/>
      <c r="Y16" s="53"/>
      <c r="Z16" s="53"/>
      <c r="AA16" s="53"/>
      <c r="AB16" s="53"/>
      <c r="AC16" s="53"/>
      <c r="AD16" s="53"/>
      <c r="AE16" s="53"/>
      <c r="AF16" s="53"/>
      <c r="AG16" s="53"/>
      <c r="AH16" s="53"/>
      <c r="AI16" s="53"/>
      <c r="AJ16" s="53"/>
    </row>
    <row r="17">
      <c r="A17" s="59"/>
      <c r="B17" s="64" t="s">
        <v>5753</v>
      </c>
      <c r="C17" s="64" t="s">
        <v>4575</v>
      </c>
      <c r="D17" s="64" t="s">
        <v>4576</v>
      </c>
      <c r="E17" s="64" t="s">
        <v>4577</v>
      </c>
      <c r="F17" s="64" t="s">
        <v>5754</v>
      </c>
      <c r="G17" s="64" t="s">
        <v>5755</v>
      </c>
      <c r="H17" s="64" t="s">
        <v>5756</v>
      </c>
      <c r="I17" s="64" t="s">
        <v>5757</v>
      </c>
      <c r="J17" s="64" t="s">
        <v>5758</v>
      </c>
      <c r="K17" s="71"/>
      <c r="L17" s="64" t="s">
        <v>5759</v>
      </c>
      <c r="M17" s="64" t="s">
        <v>5760</v>
      </c>
      <c r="N17" s="64">
        <v>2023.0</v>
      </c>
      <c r="O17" s="64" t="s">
        <v>5761</v>
      </c>
      <c r="P17" s="71"/>
      <c r="Q17" s="64" t="s">
        <v>5762</v>
      </c>
      <c r="R17" s="53"/>
      <c r="S17" s="53"/>
      <c r="T17" s="53"/>
      <c r="U17" s="53"/>
      <c r="V17" s="53"/>
      <c r="W17" s="53"/>
      <c r="X17" s="53"/>
      <c r="Y17" s="53"/>
      <c r="Z17" s="53"/>
      <c r="AA17" s="53"/>
      <c r="AB17" s="53"/>
      <c r="AC17" s="53"/>
      <c r="AD17" s="53"/>
      <c r="AE17" s="53"/>
      <c r="AF17" s="53"/>
      <c r="AG17" s="53"/>
      <c r="AH17" s="53"/>
      <c r="AI17" s="53"/>
      <c r="AJ17" s="53"/>
    </row>
    <row r="18">
      <c r="A18" s="59"/>
      <c r="B18" s="64" t="s">
        <v>5763</v>
      </c>
      <c r="C18" s="64" t="s">
        <v>4643</v>
      </c>
      <c r="D18" s="64" t="s">
        <v>4644</v>
      </c>
      <c r="E18" s="64" t="s">
        <v>4645</v>
      </c>
      <c r="F18" s="64" t="s">
        <v>4646</v>
      </c>
      <c r="G18" s="64" t="s">
        <v>5764</v>
      </c>
      <c r="H18" s="64" t="s">
        <v>5622</v>
      </c>
      <c r="I18" s="64" t="s">
        <v>5765</v>
      </c>
      <c r="J18" s="64" t="s">
        <v>5766</v>
      </c>
      <c r="K18" s="64" t="s">
        <v>5767</v>
      </c>
      <c r="L18" s="66" t="s">
        <v>5768</v>
      </c>
      <c r="M18" s="64" t="s">
        <v>5769</v>
      </c>
      <c r="N18" s="64">
        <v>2024.0</v>
      </c>
      <c r="O18" s="64" t="s">
        <v>5770</v>
      </c>
      <c r="P18" s="71"/>
      <c r="Q18" s="64" t="s">
        <v>5771</v>
      </c>
      <c r="R18" s="53"/>
      <c r="S18" s="53"/>
      <c r="T18" s="53"/>
      <c r="U18" s="53"/>
      <c r="V18" s="53"/>
      <c r="W18" s="53"/>
      <c r="X18" s="53"/>
      <c r="Y18" s="53"/>
      <c r="Z18" s="53"/>
      <c r="AA18" s="53"/>
      <c r="AB18" s="53"/>
      <c r="AC18" s="53"/>
      <c r="AD18" s="53"/>
      <c r="AE18" s="53"/>
      <c r="AF18" s="53"/>
      <c r="AG18" s="53"/>
      <c r="AH18" s="53"/>
      <c r="AI18" s="53"/>
      <c r="AJ18" s="53"/>
    </row>
    <row r="19">
      <c r="A19" s="59"/>
      <c r="B19" s="64" t="s">
        <v>5772</v>
      </c>
      <c r="C19" s="64" t="s">
        <v>4676</v>
      </c>
      <c r="D19" s="64" t="s">
        <v>4677</v>
      </c>
      <c r="E19" s="64" t="s">
        <v>4678</v>
      </c>
      <c r="F19" s="64" t="s">
        <v>4679</v>
      </c>
      <c r="G19" s="64" t="s">
        <v>5773</v>
      </c>
      <c r="H19" s="64" t="s">
        <v>5681</v>
      </c>
      <c r="I19" s="64" t="s">
        <v>5774</v>
      </c>
      <c r="J19" s="64" t="s">
        <v>5775</v>
      </c>
      <c r="K19" s="71"/>
      <c r="L19" s="64" t="s">
        <v>5776</v>
      </c>
      <c r="M19" s="64" t="s">
        <v>5777</v>
      </c>
      <c r="N19" s="64">
        <v>2024.0</v>
      </c>
      <c r="O19" s="64" t="s">
        <v>5778</v>
      </c>
      <c r="P19" s="71"/>
      <c r="Q19" s="64" t="s">
        <v>5779</v>
      </c>
      <c r="R19" s="67" t="s">
        <v>5780</v>
      </c>
      <c r="S19" s="53"/>
      <c r="T19" s="53"/>
      <c r="U19" s="53"/>
      <c r="V19" s="53"/>
      <c r="W19" s="53"/>
      <c r="X19" s="53"/>
      <c r="Y19" s="53"/>
      <c r="Z19" s="53"/>
      <c r="AA19" s="53"/>
      <c r="AB19" s="53"/>
      <c r="AC19" s="53"/>
      <c r="AD19" s="53"/>
      <c r="AE19" s="53"/>
      <c r="AF19" s="53"/>
      <c r="AG19" s="53"/>
      <c r="AH19" s="53"/>
      <c r="AI19" s="53"/>
      <c r="AJ19" s="53"/>
    </row>
    <row r="20">
      <c r="A20" s="62"/>
      <c r="B20" s="64" t="s">
        <v>5781</v>
      </c>
      <c r="C20" s="64" t="s">
        <v>4779</v>
      </c>
      <c r="D20" s="64" t="s">
        <v>4780</v>
      </c>
      <c r="E20" s="64" t="s">
        <v>4781</v>
      </c>
      <c r="F20" s="64" t="s">
        <v>4782</v>
      </c>
      <c r="G20" s="64" t="s">
        <v>5782</v>
      </c>
      <c r="H20" s="64" t="s">
        <v>5783</v>
      </c>
      <c r="I20" s="64" t="s">
        <v>5784</v>
      </c>
      <c r="J20" s="64" t="s">
        <v>5785</v>
      </c>
      <c r="K20" s="64" t="s">
        <v>5786</v>
      </c>
      <c r="L20" s="64" t="s">
        <v>5787</v>
      </c>
      <c r="M20" s="64" t="s">
        <v>5788</v>
      </c>
      <c r="N20" s="64">
        <v>2022.0</v>
      </c>
      <c r="O20" s="64" t="s">
        <v>5770</v>
      </c>
      <c r="P20" s="71"/>
      <c r="Q20" s="64" t="s">
        <v>5789</v>
      </c>
      <c r="R20" s="53"/>
      <c r="S20" s="53"/>
      <c r="T20" s="53"/>
      <c r="U20" s="53"/>
      <c r="V20" s="53"/>
      <c r="W20" s="53"/>
      <c r="X20" s="53"/>
      <c r="Y20" s="53"/>
      <c r="Z20" s="53"/>
      <c r="AA20" s="53"/>
      <c r="AB20" s="53"/>
      <c r="AC20" s="53"/>
      <c r="AD20" s="53"/>
      <c r="AE20" s="53"/>
      <c r="AF20" s="53"/>
      <c r="AG20" s="53"/>
      <c r="AH20" s="53"/>
      <c r="AI20" s="53"/>
      <c r="AJ20" s="53"/>
    </row>
    <row r="21">
      <c r="A21" s="72" t="s">
        <v>5790</v>
      </c>
      <c r="B21" s="73" t="s">
        <v>5791</v>
      </c>
      <c r="C21" s="74" t="s">
        <v>252</v>
      </c>
      <c r="D21" s="75"/>
      <c r="E21" s="74" t="s">
        <v>253</v>
      </c>
      <c r="F21" s="74" t="s">
        <v>5792</v>
      </c>
      <c r="G21" s="74" t="s">
        <v>251</v>
      </c>
      <c r="H21" s="74" t="s">
        <v>5681</v>
      </c>
      <c r="I21" s="74" t="s">
        <v>5793</v>
      </c>
      <c r="J21" s="74" t="s">
        <v>5794</v>
      </c>
      <c r="K21" s="75"/>
      <c r="L21" s="73" t="s">
        <v>5795</v>
      </c>
      <c r="M21" s="74" t="s">
        <v>5796</v>
      </c>
      <c r="N21" s="74" t="s">
        <v>15</v>
      </c>
      <c r="O21" s="74" t="s">
        <v>2328</v>
      </c>
      <c r="P21" s="74" t="s">
        <v>5797</v>
      </c>
      <c r="Q21" s="74" t="s">
        <v>5798</v>
      </c>
      <c r="R21" s="67" t="s">
        <v>5799</v>
      </c>
      <c r="S21" s="67" t="s">
        <v>5800</v>
      </c>
      <c r="T21" s="53"/>
      <c r="U21" s="53"/>
      <c r="V21" s="53"/>
      <c r="W21" s="53"/>
      <c r="X21" s="53"/>
      <c r="Y21" s="53"/>
      <c r="Z21" s="53"/>
      <c r="AA21" s="53"/>
      <c r="AB21" s="53"/>
      <c r="AC21" s="53"/>
      <c r="AD21" s="53"/>
      <c r="AE21" s="53"/>
      <c r="AF21" s="53"/>
      <c r="AG21" s="53"/>
      <c r="AH21" s="53"/>
      <c r="AI21" s="53"/>
      <c r="AJ21" s="53"/>
    </row>
    <row r="22">
      <c r="A22" s="59"/>
      <c r="B22" s="73" t="s">
        <v>5801</v>
      </c>
      <c r="C22" s="74" t="s">
        <v>501</v>
      </c>
      <c r="D22" s="74" t="s">
        <v>502</v>
      </c>
      <c r="E22" s="74" t="s">
        <v>503</v>
      </c>
      <c r="F22" s="74" t="s">
        <v>504</v>
      </c>
      <c r="G22" s="74" t="s">
        <v>500</v>
      </c>
      <c r="H22" s="74" t="s">
        <v>5802</v>
      </c>
      <c r="I22" s="74" t="s">
        <v>5803</v>
      </c>
      <c r="J22" s="74" t="s">
        <v>5804</v>
      </c>
      <c r="K22" s="75"/>
      <c r="L22" s="73" t="s">
        <v>5805</v>
      </c>
      <c r="M22" s="73" t="s">
        <v>5806</v>
      </c>
      <c r="N22" s="74" t="s">
        <v>368</v>
      </c>
      <c r="O22" s="74" t="s">
        <v>2361</v>
      </c>
      <c r="P22" s="75"/>
      <c r="Q22" s="74" t="s">
        <v>5807</v>
      </c>
      <c r="R22" s="53"/>
      <c r="S22" s="53"/>
      <c r="T22" s="53"/>
      <c r="U22" s="53"/>
      <c r="V22" s="53"/>
      <c r="W22" s="53"/>
      <c r="X22" s="53"/>
      <c r="Y22" s="53"/>
      <c r="Z22" s="53"/>
      <c r="AA22" s="53"/>
      <c r="AB22" s="53"/>
      <c r="AC22" s="53"/>
      <c r="AD22" s="53"/>
      <c r="AE22" s="53"/>
      <c r="AF22" s="53"/>
      <c r="AG22" s="53"/>
      <c r="AH22" s="53"/>
      <c r="AI22" s="53"/>
      <c r="AJ22" s="53"/>
    </row>
    <row r="23">
      <c r="A23" s="59"/>
      <c r="B23" s="73" t="s">
        <v>5808</v>
      </c>
      <c r="C23" s="74" t="s">
        <v>657</v>
      </c>
      <c r="D23" s="75"/>
      <c r="E23" s="74" t="s">
        <v>658</v>
      </c>
      <c r="F23" s="74" t="s">
        <v>5809</v>
      </c>
      <c r="G23" s="74" t="s">
        <v>656</v>
      </c>
      <c r="H23" s="74" t="s">
        <v>5810</v>
      </c>
      <c r="I23" s="74" t="s">
        <v>5811</v>
      </c>
      <c r="J23" s="74" t="s">
        <v>5812</v>
      </c>
      <c r="K23" s="73" t="s">
        <v>5813</v>
      </c>
      <c r="L23" s="74" t="s">
        <v>5814</v>
      </c>
      <c r="M23" s="74" t="s">
        <v>5815</v>
      </c>
      <c r="N23" s="74" t="s">
        <v>368</v>
      </c>
      <c r="O23" s="74" t="s">
        <v>2875</v>
      </c>
      <c r="P23" s="74" t="s">
        <v>5816</v>
      </c>
      <c r="Q23" s="74" t="s">
        <v>5817</v>
      </c>
      <c r="R23" s="53"/>
      <c r="S23" s="53"/>
      <c r="T23" s="53"/>
      <c r="U23" s="53"/>
      <c r="V23" s="53"/>
      <c r="W23" s="53"/>
      <c r="X23" s="53"/>
      <c r="Y23" s="53"/>
      <c r="Z23" s="53"/>
      <c r="AA23" s="53"/>
      <c r="AB23" s="53"/>
      <c r="AC23" s="53"/>
      <c r="AD23" s="53"/>
      <c r="AE23" s="53"/>
      <c r="AF23" s="53"/>
      <c r="AG23" s="53"/>
      <c r="AH23" s="53"/>
      <c r="AI23" s="53"/>
      <c r="AJ23" s="53"/>
    </row>
    <row r="24">
      <c r="A24" s="62"/>
      <c r="B24" s="73" t="s">
        <v>5818</v>
      </c>
      <c r="C24" s="74" t="s">
        <v>1703</v>
      </c>
      <c r="D24" s="74" t="s">
        <v>1704</v>
      </c>
      <c r="E24" s="74" t="s">
        <v>1705</v>
      </c>
      <c r="F24" s="74" t="s">
        <v>1706</v>
      </c>
      <c r="G24" s="74" t="s">
        <v>5819</v>
      </c>
      <c r="H24" s="74" t="s">
        <v>5820</v>
      </c>
      <c r="I24" s="74" t="s">
        <v>5821</v>
      </c>
      <c r="J24" s="74" t="s">
        <v>5822</v>
      </c>
      <c r="K24" s="75"/>
      <c r="L24" s="73" t="s">
        <v>5823</v>
      </c>
      <c r="M24" s="74" t="s">
        <v>5824</v>
      </c>
      <c r="N24" s="74" t="s">
        <v>1544</v>
      </c>
      <c r="O24" s="74" t="s">
        <v>4170</v>
      </c>
      <c r="P24" s="75"/>
      <c r="Q24" s="74" t="s">
        <v>5825</v>
      </c>
      <c r="R24" s="53"/>
      <c r="S24" s="53"/>
      <c r="T24" s="53"/>
      <c r="U24" s="53"/>
      <c r="V24" s="53"/>
      <c r="W24" s="53"/>
      <c r="X24" s="53"/>
      <c r="Y24" s="53"/>
      <c r="Z24" s="53"/>
      <c r="AA24" s="53"/>
      <c r="AB24" s="53"/>
      <c r="AC24" s="53"/>
      <c r="AD24" s="53"/>
      <c r="AE24" s="53"/>
      <c r="AF24" s="53"/>
      <c r="AG24" s="53"/>
      <c r="AH24" s="53"/>
      <c r="AI24" s="53"/>
      <c r="AJ24" s="53"/>
    </row>
    <row r="25">
      <c r="A25" s="53"/>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row>
    <row r="26">
      <c r="A26" s="53"/>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row>
    <row r="27">
      <c r="A27" s="53"/>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row>
    <row r="28">
      <c r="A28" s="53"/>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row>
    <row r="29">
      <c r="A29" s="53"/>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row>
    <row r="30">
      <c r="A30" s="53"/>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row>
    <row r="31">
      <c r="A31" s="53"/>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row>
    <row r="32">
      <c r="A32" s="53"/>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row>
    <row r="33">
      <c r="A33" s="53"/>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row>
    <row r="34">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row>
    <row r="35">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row>
    <row r="36">
      <c r="A36" s="53"/>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row>
    <row r="37">
      <c r="A37" s="53"/>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row>
    <row r="38">
      <c r="A38" s="53"/>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row>
    <row r="39">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row>
    <row r="40">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row>
    <row r="41">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row>
    <row r="42">
      <c r="A42" s="53"/>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row>
    <row r="43">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row>
    <row r="44">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row>
    <row r="45">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row>
    <row r="46">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row>
    <row r="47">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row>
    <row r="48">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row>
    <row r="49">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row>
    <row r="50">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row>
    <row r="51">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row>
    <row r="52">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row>
    <row r="53">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row>
    <row r="54">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row>
    <row r="55">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row>
    <row r="56">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row>
    <row r="57">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row>
    <row r="58">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row>
    <row r="59">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row>
    <row r="60">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row>
    <row r="61">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row>
    <row r="62">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row>
    <row r="63">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row>
    <row r="64">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row>
    <row r="65">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row>
    <row r="66">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row>
    <row r="67">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row>
    <row r="68">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row>
    <row r="69">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row>
    <row r="70">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row>
    <row r="71">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row>
    <row r="72">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row>
    <row r="73">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row>
    <row r="74">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row>
    <row r="75">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row>
    <row r="76">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row>
    <row r="77">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row>
    <row r="78">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row>
    <row r="79">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row>
    <row r="80">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row>
    <row r="81">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row>
    <row r="82">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row>
    <row r="83">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row>
    <row r="8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row>
    <row r="8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row>
    <row r="86">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row>
    <row r="87">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row>
    <row r="88">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row>
    <row r="89">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row>
    <row r="90">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row>
    <row r="91">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row>
    <row r="92">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row>
    <row r="93">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row>
    <row r="94">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row>
    <row r="9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row>
    <row r="96">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row>
    <row r="97">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row>
    <row r="98">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row>
    <row r="99">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row>
    <row r="100">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row>
    <row r="101">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row>
    <row r="102">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row>
    <row r="103">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row>
    <row r="104">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row>
    <row r="10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row>
    <row r="106">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row>
    <row r="107">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row>
    <row r="108">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row>
    <row r="109">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row>
    <row r="110">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row>
    <row r="111">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row>
    <row r="112">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row>
    <row r="113">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row>
    <row r="114">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row>
    <row r="11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row>
    <row r="116">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row>
    <row r="117">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row>
    <row r="118">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row>
    <row r="119">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row>
    <row r="120">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row>
    <row r="121">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row>
    <row r="122">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row>
    <row r="123">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row>
    <row r="12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row>
    <row r="12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row>
    <row r="126">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row>
    <row r="127">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row>
    <row r="128">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row>
    <row r="129">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row>
    <row r="130">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row>
    <row r="131">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row>
    <row r="132">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row>
    <row r="133">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row>
    <row r="134">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row>
    <row r="13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row>
    <row r="136">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row>
    <row r="137">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row>
    <row r="138">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row>
    <row r="139">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row>
    <row r="140">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row>
    <row r="14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row>
    <row r="142">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row>
    <row r="143">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row>
    <row r="144">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row>
    <row r="14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row>
    <row r="146">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row>
    <row r="147">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row>
    <row r="148">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row>
    <row r="149">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row>
    <row r="150">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row>
    <row r="15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row>
    <row r="152">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row>
    <row r="153">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row>
    <row r="154">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row>
    <row r="15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row>
    <row r="156">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row>
    <row r="157">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row>
    <row r="158">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row>
    <row r="159">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row>
    <row r="160">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row>
    <row r="16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row>
    <row r="162">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row>
    <row r="163">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row>
    <row r="16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row>
    <row r="16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row>
    <row r="166">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row>
    <row r="167">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row>
    <row r="168">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row>
    <row r="169">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row>
    <row r="170">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row>
    <row r="17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row>
    <row r="172">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row>
    <row r="173">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row>
    <row r="17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row>
    <row r="17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row>
    <row r="176">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row>
    <row r="177">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row>
    <row r="178">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row>
    <row r="179">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row>
    <row r="180">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row>
    <row r="18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row>
    <row r="182">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row>
    <row r="183">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row>
    <row r="18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row>
    <row r="18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row>
    <row r="186">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row>
    <row r="187">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row>
    <row r="188">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row>
    <row r="189">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row>
    <row r="190">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row>
    <row r="19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row>
    <row r="192">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row>
    <row r="193">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row>
    <row r="19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row>
    <row r="19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row>
    <row r="196">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row>
    <row r="197">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row>
    <row r="198">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row>
    <row r="199">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row>
    <row r="200">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row>
    <row r="20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row>
    <row r="202">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row>
    <row r="203">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row>
    <row r="20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row>
    <row r="20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row>
    <row r="206">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row>
    <row r="207">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row>
    <row r="208">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row>
    <row r="209">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row>
    <row r="210">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row>
    <row r="21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row>
    <row r="212">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row>
    <row r="213">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row>
    <row r="21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row>
    <row r="21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row>
    <row r="216">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row>
    <row r="217">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row>
    <row r="218">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row>
    <row r="219">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row>
    <row r="220">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row>
    <row r="22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row>
    <row r="222">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row>
    <row r="223">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row>
    <row r="22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row>
    <row r="22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row>
    <row r="226">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row>
    <row r="227">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row>
    <row r="228">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row>
    <row r="229">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row>
    <row r="230">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row>
    <row r="23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row>
    <row r="232">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row>
    <row r="233">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row>
    <row r="23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row>
    <row r="23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row>
    <row r="236">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row>
    <row r="237">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row>
    <row r="238">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row>
    <row r="239">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row>
    <row r="240">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row>
    <row r="24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row>
    <row r="242">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row>
    <row r="243">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row>
    <row r="24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row>
    <row r="24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row>
    <row r="246">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row>
    <row r="247">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row>
    <row r="248">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row>
    <row r="249">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row>
    <row r="250">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row>
    <row r="25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row>
    <row r="252">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row>
    <row r="253">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row>
    <row r="2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row>
    <row r="25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row>
    <row r="256">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row>
    <row r="257">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row>
    <row r="258">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row>
    <row r="259">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row>
    <row r="260">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row>
    <row r="26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row>
    <row r="262">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row>
    <row r="263">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row>
    <row r="26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row>
    <row r="26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row>
    <row r="266">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row>
    <row r="267">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row>
    <row r="268">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row>
    <row r="269">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row>
    <row r="270">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row>
    <row r="27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row>
    <row r="272">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row>
    <row r="273">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row>
    <row r="27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row>
    <row r="27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row>
    <row r="276">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row>
    <row r="277">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row>
    <row r="278">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row>
    <row r="279">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row>
    <row r="280">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row>
    <row r="28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row>
    <row r="282">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row>
    <row r="283">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row>
    <row r="28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row>
    <row r="28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row>
    <row r="286">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row>
    <row r="287">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row>
    <row r="288">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c r="AA288" s="53"/>
      <c r="AB288" s="53"/>
      <c r="AC288" s="53"/>
      <c r="AD288" s="53"/>
      <c r="AE288" s="53"/>
      <c r="AF288" s="53"/>
      <c r="AG288" s="53"/>
      <c r="AH288" s="53"/>
      <c r="AI288" s="53"/>
      <c r="AJ288" s="53"/>
    </row>
    <row r="289">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c r="AA289" s="53"/>
      <c r="AB289" s="53"/>
      <c r="AC289" s="53"/>
      <c r="AD289" s="53"/>
      <c r="AE289" s="53"/>
      <c r="AF289" s="53"/>
      <c r="AG289" s="53"/>
      <c r="AH289" s="53"/>
      <c r="AI289" s="53"/>
      <c r="AJ289" s="53"/>
    </row>
    <row r="290">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c r="AA290" s="53"/>
      <c r="AB290" s="53"/>
      <c r="AC290" s="53"/>
      <c r="AD290" s="53"/>
      <c r="AE290" s="53"/>
      <c r="AF290" s="53"/>
      <c r="AG290" s="53"/>
      <c r="AH290" s="53"/>
      <c r="AI290" s="53"/>
      <c r="AJ290" s="53"/>
    </row>
    <row r="29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c r="AA291" s="53"/>
      <c r="AB291" s="53"/>
      <c r="AC291" s="53"/>
      <c r="AD291" s="53"/>
      <c r="AE291" s="53"/>
      <c r="AF291" s="53"/>
      <c r="AG291" s="53"/>
      <c r="AH291" s="53"/>
      <c r="AI291" s="53"/>
      <c r="AJ291" s="53"/>
    </row>
    <row r="292">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c r="AA292" s="53"/>
      <c r="AB292" s="53"/>
      <c r="AC292" s="53"/>
      <c r="AD292" s="53"/>
      <c r="AE292" s="53"/>
      <c r="AF292" s="53"/>
      <c r="AG292" s="53"/>
      <c r="AH292" s="53"/>
      <c r="AI292" s="53"/>
      <c r="AJ292" s="53"/>
    </row>
    <row r="293">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c r="AA293" s="53"/>
      <c r="AB293" s="53"/>
      <c r="AC293" s="53"/>
      <c r="AD293" s="53"/>
      <c r="AE293" s="53"/>
      <c r="AF293" s="53"/>
      <c r="AG293" s="53"/>
      <c r="AH293" s="53"/>
      <c r="AI293" s="53"/>
      <c r="AJ293" s="53"/>
    </row>
    <row r="294">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c r="AA294" s="53"/>
      <c r="AB294" s="53"/>
      <c r="AC294" s="53"/>
      <c r="AD294" s="53"/>
      <c r="AE294" s="53"/>
      <c r="AF294" s="53"/>
      <c r="AG294" s="53"/>
      <c r="AH294" s="53"/>
      <c r="AI294" s="53"/>
      <c r="AJ294" s="53"/>
    </row>
    <row r="29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c r="AA295" s="53"/>
      <c r="AB295" s="53"/>
      <c r="AC295" s="53"/>
      <c r="AD295" s="53"/>
      <c r="AE295" s="53"/>
      <c r="AF295" s="53"/>
      <c r="AG295" s="53"/>
      <c r="AH295" s="53"/>
      <c r="AI295" s="53"/>
      <c r="AJ295" s="53"/>
    </row>
    <row r="296">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c r="AA296" s="53"/>
      <c r="AB296" s="53"/>
      <c r="AC296" s="53"/>
      <c r="AD296" s="53"/>
      <c r="AE296" s="53"/>
      <c r="AF296" s="53"/>
      <c r="AG296" s="53"/>
      <c r="AH296" s="53"/>
      <c r="AI296" s="53"/>
      <c r="AJ296" s="53"/>
    </row>
    <row r="297">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c r="AA297" s="53"/>
      <c r="AB297" s="53"/>
      <c r="AC297" s="53"/>
      <c r="AD297" s="53"/>
      <c r="AE297" s="53"/>
      <c r="AF297" s="53"/>
      <c r="AG297" s="53"/>
      <c r="AH297" s="53"/>
      <c r="AI297" s="53"/>
      <c r="AJ297" s="53"/>
    </row>
    <row r="298">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row>
    <row r="299">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c r="AA299" s="53"/>
      <c r="AB299" s="53"/>
      <c r="AC299" s="53"/>
      <c r="AD299" s="53"/>
      <c r="AE299" s="53"/>
      <c r="AF299" s="53"/>
      <c r="AG299" s="53"/>
      <c r="AH299" s="53"/>
      <c r="AI299" s="53"/>
      <c r="AJ299" s="53"/>
    </row>
    <row r="300">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c r="AA300" s="53"/>
      <c r="AB300" s="53"/>
      <c r="AC300" s="53"/>
      <c r="AD300" s="53"/>
      <c r="AE300" s="53"/>
      <c r="AF300" s="53"/>
      <c r="AG300" s="53"/>
      <c r="AH300" s="53"/>
      <c r="AI300" s="53"/>
      <c r="AJ300" s="53"/>
    </row>
    <row r="30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c r="AA301" s="53"/>
      <c r="AB301" s="53"/>
      <c r="AC301" s="53"/>
      <c r="AD301" s="53"/>
      <c r="AE301" s="53"/>
      <c r="AF301" s="53"/>
      <c r="AG301" s="53"/>
      <c r="AH301" s="53"/>
      <c r="AI301" s="53"/>
      <c r="AJ301" s="53"/>
    </row>
    <row r="302">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c r="AA302" s="53"/>
      <c r="AB302" s="53"/>
      <c r="AC302" s="53"/>
      <c r="AD302" s="53"/>
      <c r="AE302" s="53"/>
      <c r="AF302" s="53"/>
      <c r="AG302" s="53"/>
      <c r="AH302" s="53"/>
      <c r="AI302" s="53"/>
      <c r="AJ302" s="53"/>
    </row>
    <row r="303">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c r="AA303" s="53"/>
      <c r="AB303" s="53"/>
      <c r="AC303" s="53"/>
      <c r="AD303" s="53"/>
      <c r="AE303" s="53"/>
      <c r="AF303" s="53"/>
      <c r="AG303" s="53"/>
      <c r="AH303" s="53"/>
      <c r="AI303" s="53"/>
      <c r="AJ303" s="53"/>
    </row>
    <row r="304">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c r="AA304" s="53"/>
      <c r="AB304" s="53"/>
      <c r="AC304" s="53"/>
      <c r="AD304" s="53"/>
      <c r="AE304" s="53"/>
      <c r="AF304" s="53"/>
      <c r="AG304" s="53"/>
      <c r="AH304" s="53"/>
      <c r="AI304" s="53"/>
      <c r="AJ304" s="53"/>
    </row>
    <row r="30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c r="AA305" s="53"/>
      <c r="AB305" s="53"/>
      <c r="AC305" s="53"/>
      <c r="AD305" s="53"/>
      <c r="AE305" s="53"/>
      <c r="AF305" s="53"/>
      <c r="AG305" s="53"/>
      <c r="AH305" s="53"/>
      <c r="AI305" s="53"/>
      <c r="AJ305" s="53"/>
    </row>
    <row r="306">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c r="AC306" s="53"/>
      <c r="AD306" s="53"/>
      <c r="AE306" s="53"/>
      <c r="AF306" s="53"/>
      <c r="AG306" s="53"/>
      <c r="AH306" s="53"/>
      <c r="AI306" s="53"/>
      <c r="AJ306" s="53"/>
    </row>
    <row r="307">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c r="AA307" s="53"/>
      <c r="AB307" s="53"/>
      <c r="AC307" s="53"/>
      <c r="AD307" s="53"/>
      <c r="AE307" s="53"/>
      <c r="AF307" s="53"/>
      <c r="AG307" s="53"/>
      <c r="AH307" s="53"/>
      <c r="AI307" s="53"/>
      <c r="AJ307" s="53"/>
    </row>
    <row r="308">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c r="AC308" s="53"/>
      <c r="AD308" s="53"/>
      <c r="AE308" s="53"/>
      <c r="AF308" s="53"/>
      <c r="AG308" s="53"/>
      <c r="AH308" s="53"/>
      <c r="AI308" s="53"/>
      <c r="AJ308" s="53"/>
    </row>
    <row r="309">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c r="AA309" s="53"/>
      <c r="AB309" s="53"/>
      <c r="AC309" s="53"/>
      <c r="AD309" s="53"/>
      <c r="AE309" s="53"/>
      <c r="AF309" s="53"/>
      <c r="AG309" s="53"/>
      <c r="AH309" s="53"/>
      <c r="AI309" s="53"/>
      <c r="AJ309" s="53"/>
    </row>
    <row r="310">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c r="AA310" s="53"/>
      <c r="AB310" s="53"/>
      <c r="AC310" s="53"/>
      <c r="AD310" s="53"/>
      <c r="AE310" s="53"/>
      <c r="AF310" s="53"/>
      <c r="AG310" s="53"/>
      <c r="AH310" s="53"/>
      <c r="AI310" s="53"/>
      <c r="AJ310" s="53"/>
    </row>
    <row r="31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c r="AA311" s="53"/>
      <c r="AB311" s="53"/>
      <c r="AC311" s="53"/>
      <c r="AD311" s="53"/>
      <c r="AE311" s="53"/>
      <c r="AF311" s="53"/>
      <c r="AG311" s="53"/>
      <c r="AH311" s="53"/>
      <c r="AI311" s="53"/>
      <c r="AJ311" s="53"/>
    </row>
    <row r="312">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c r="AA312" s="53"/>
      <c r="AB312" s="53"/>
      <c r="AC312" s="53"/>
      <c r="AD312" s="53"/>
      <c r="AE312" s="53"/>
      <c r="AF312" s="53"/>
      <c r="AG312" s="53"/>
      <c r="AH312" s="53"/>
      <c r="AI312" s="53"/>
      <c r="AJ312" s="53"/>
    </row>
    <row r="313">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c r="AA313" s="53"/>
      <c r="AB313" s="53"/>
      <c r="AC313" s="53"/>
      <c r="AD313" s="53"/>
      <c r="AE313" s="53"/>
      <c r="AF313" s="53"/>
      <c r="AG313" s="53"/>
      <c r="AH313" s="53"/>
      <c r="AI313" s="53"/>
      <c r="AJ313" s="53"/>
    </row>
    <row r="314">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c r="AC314" s="53"/>
      <c r="AD314" s="53"/>
      <c r="AE314" s="53"/>
      <c r="AF314" s="53"/>
      <c r="AG314" s="53"/>
      <c r="AH314" s="53"/>
      <c r="AI314" s="53"/>
      <c r="AJ314" s="53"/>
    </row>
    <row r="31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c r="AA315" s="53"/>
      <c r="AB315" s="53"/>
      <c r="AC315" s="53"/>
      <c r="AD315" s="53"/>
      <c r="AE315" s="53"/>
      <c r="AF315" s="53"/>
      <c r="AG315" s="53"/>
      <c r="AH315" s="53"/>
      <c r="AI315" s="53"/>
      <c r="AJ315" s="53"/>
    </row>
    <row r="316">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c r="AA316" s="53"/>
      <c r="AB316" s="53"/>
      <c r="AC316" s="53"/>
      <c r="AD316" s="53"/>
      <c r="AE316" s="53"/>
      <c r="AF316" s="53"/>
      <c r="AG316" s="53"/>
      <c r="AH316" s="53"/>
      <c r="AI316" s="53"/>
      <c r="AJ316" s="53"/>
    </row>
    <row r="317">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c r="AA317" s="53"/>
      <c r="AB317" s="53"/>
      <c r="AC317" s="53"/>
      <c r="AD317" s="53"/>
      <c r="AE317" s="53"/>
      <c r="AF317" s="53"/>
      <c r="AG317" s="53"/>
      <c r="AH317" s="53"/>
      <c r="AI317" s="53"/>
      <c r="AJ317" s="53"/>
    </row>
    <row r="318">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c r="AJ318" s="53"/>
    </row>
    <row r="319">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c r="AA319" s="53"/>
      <c r="AB319" s="53"/>
      <c r="AC319" s="53"/>
      <c r="AD319" s="53"/>
      <c r="AE319" s="53"/>
      <c r="AF319" s="53"/>
      <c r="AG319" s="53"/>
      <c r="AH319" s="53"/>
      <c r="AI319" s="53"/>
      <c r="AJ319" s="53"/>
    </row>
    <row r="320">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c r="AA320" s="53"/>
      <c r="AB320" s="53"/>
      <c r="AC320" s="53"/>
      <c r="AD320" s="53"/>
      <c r="AE320" s="53"/>
      <c r="AF320" s="53"/>
      <c r="AG320" s="53"/>
      <c r="AH320" s="53"/>
      <c r="AI320" s="53"/>
      <c r="AJ320" s="53"/>
    </row>
    <row r="32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c r="AA321" s="53"/>
      <c r="AB321" s="53"/>
      <c r="AC321" s="53"/>
      <c r="AD321" s="53"/>
      <c r="AE321" s="53"/>
      <c r="AF321" s="53"/>
      <c r="AG321" s="53"/>
      <c r="AH321" s="53"/>
      <c r="AI321" s="53"/>
      <c r="AJ321" s="53"/>
    </row>
    <row r="322">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c r="AA322" s="53"/>
      <c r="AB322" s="53"/>
      <c r="AC322" s="53"/>
      <c r="AD322" s="53"/>
      <c r="AE322" s="53"/>
      <c r="AF322" s="53"/>
      <c r="AG322" s="53"/>
      <c r="AH322" s="53"/>
      <c r="AI322" s="53"/>
      <c r="AJ322" s="53"/>
    </row>
    <row r="323">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c r="AA323" s="53"/>
      <c r="AB323" s="53"/>
      <c r="AC323" s="53"/>
      <c r="AD323" s="53"/>
      <c r="AE323" s="53"/>
      <c r="AF323" s="53"/>
      <c r="AG323" s="53"/>
      <c r="AH323" s="53"/>
      <c r="AI323" s="53"/>
      <c r="AJ323" s="53"/>
    </row>
    <row r="324">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c r="AA324" s="53"/>
      <c r="AB324" s="53"/>
      <c r="AC324" s="53"/>
      <c r="AD324" s="53"/>
      <c r="AE324" s="53"/>
      <c r="AF324" s="53"/>
      <c r="AG324" s="53"/>
      <c r="AH324" s="53"/>
      <c r="AI324" s="53"/>
      <c r="AJ324" s="53"/>
    </row>
    <row r="32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c r="AA325" s="53"/>
      <c r="AB325" s="53"/>
      <c r="AC325" s="53"/>
      <c r="AD325" s="53"/>
      <c r="AE325" s="53"/>
      <c r="AF325" s="53"/>
      <c r="AG325" s="53"/>
      <c r="AH325" s="53"/>
      <c r="AI325" s="53"/>
      <c r="AJ325" s="53"/>
    </row>
    <row r="326">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c r="AA326" s="53"/>
      <c r="AB326" s="53"/>
      <c r="AC326" s="53"/>
      <c r="AD326" s="53"/>
      <c r="AE326" s="53"/>
      <c r="AF326" s="53"/>
      <c r="AG326" s="53"/>
      <c r="AH326" s="53"/>
      <c r="AI326" s="53"/>
      <c r="AJ326" s="53"/>
    </row>
    <row r="327">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c r="AA327" s="53"/>
      <c r="AB327" s="53"/>
      <c r="AC327" s="53"/>
      <c r="AD327" s="53"/>
      <c r="AE327" s="53"/>
      <c r="AF327" s="53"/>
      <c r="AG327" s="53"/>
      <c r="AH327" s="53"/>
      <c r="AI327" s="53"/>
      <c r="AJ327" s="53"/>
    </row>
    <row r="328">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c r="AA328" s="53"/>
      <c r="AB328" s="53"/>
      <c r="AC328" s="53"/>
      <c r="AD328" s="53"/>
      <c r="AE328" s="53"/>
      <c r="AF328" s="53"/>
      <c r="AG328" s="53"/>
      <c r="AH328" s="53"/>
      <c r="AI328" s="53"/>
      <c r="AJ328" s="53"/>
    </row>
    <row r="329">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c r="AA329" s="53"/>
      <c r="AB329" s="53"/>
      <c r="AC329" s="53"/>
      <c r="AD329" s="53"/>
      <c r="AE329" s="53"/>
      <c r="AF329" s="53"/>
      <c r="AG329" s="53"/>
      <c r="AH329" s="53"/>
      <c r="AI329" s="53"/>
      <c r="AJ329" s="53"/>
    </row>
    <row r="330">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c r="AA330" s="53"/>
      <c r="AB330" s="53"/>
      <c r="AC330" s="53"/>
      <c r="AD330" s="53"/>
      <c r="AE330" s="53"/>
      <c r="AF330" s="53"/>
      <c r="AG330" s="53"/>
      <c r="AH330" s="53"/>
      <c r="AI330" s="53"/>
      <c r="AJ330" s="53"/>
    </row>
    <row r="33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c r="AA331" s="53"/>
      <c r="AB331" s="53"/>
      <c r="AC331" s="53"/>
      <c r="AD331" s="53"/>
      <c r="AE331" s="53"/>
      <c r="AF331" s="53"/>
      <c r="AG331" s="53"/>
      <c r="AH331" s="53"/>
      <c r="AI331" s="53"/>
      <c r="AJ331" s="53"/>
    </row>
    <row r="332">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c r="AA332" s="53"/>
      <c r="AB332" s="53"/>
      <c r="AC332" s="53"/>
      <c r="AD332" s="53"/>
      <c r="AE332" s="53"/>
      <c r="AF332" s="53"/>
      <c r="AG332" s="53"/>
      <c r="AH332" s="53"/>
      <c r="AI332" s="53"/>
      <c r="AJ332" s="53"/>
    </row>
    <row r="333">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c r="AA333" s="53"/>
      <c r="AB333" s="53"/>
      <c r="AC333" s="53"/>
      <c r="AD333" s="53"/>
      <c r="AE333" s="53"/>
      <c r="AF333" s="53"/>
      <c r="AG333" s="53"/>
      <c r="AH333" s="53"/>
      <c r="AI333" s="53"/>
      <c r="AJ333" s="53"/>
    </row>
    <row r="334">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c r="AA334" s="53"/>
      <c r="AB334" s="53"/>
      <c r="AC334" s="53"/>
      <c r="AD334" s="53"/>
      <c r="AE334" s="53"/>
      <c r="AF334" s="53"/>
      <c r="AG334" s="53"/>
      <c r="AH334" s="53"/>
      <c r="AI334" s="53"/>
      <c r="AJ334" s="53"/>
    </row>
    <row r="33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c r="AA335" s="53"/>
      <c r="AB335" s="53"/>
      <c r="AC335" s="53"/>
      <c r="AD335" s="53"/>
      <c r="AE335" s="53"/>
      <c r="AF335" s="53"/>
      <c r="AG335" s="53"/>
      <c r="AH335" s="53"/>
      <c r="AI335" s="53"/>
      <c r="AJ335" s="53"/>
    </row>
    <row r="336">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c r="AA336" s="53"/>
      <c r="AB336" s="53"/>
      <c r="AC336" s="53"/>
      <c r="AD336" s="53"/>
      <c r="AE336" s="53"/>
      <c r="AF336" s="53"/>
      <c r="AG336" s="53"/>
      <c r="AH336" s="53"/>
      <c r="AI336" s="53"/>
      <c r="AJ336" s="53"/>
    </row>
    <row r="337">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c r="AA337" s="53"/>
      <c r="AB337" s="53"/>
      <c r="AC337" s="53"/>
      <c r="AD337" s="53"/>
      <c r="AE337" s="53"/>
      <c r="AF337" s="53"/>
      <c r="AG337" s="53"/>
      <c r="AH337" s="53"/>
      <c r="AI337" s="53"/>
      <c r="AJ337" s="53"/>
    </row>
    <row r="338">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row>
    <row r="339">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c r="AJ339" s="53"/>
    </row>
    <row r="340">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53"/>
      <c r="AI340" s="53"/>
      <c r="AJ340" s="53"/>
    </row>
    <row r="34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c r="AJ341" s="53"/>
    </row>
    <row r="342">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53"/>
      <c r="AI342" s="53"/>
      <c r="AJ342" s="53"/>
    </row>
    <row r="343">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53"/>
      <c r="AI343" s="53"/>
      <c r="AJ343" s="53"/>
    </row>
    <row r="344">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53"/>
      <c r="AI344" s="53"/>
      <c r="AJ344" s="53"/>
    </row>
    <row r="34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53"/>
      <c r="AI345" s="53"/>
      <c r="AJ345" s="53"/>
    </row>
    <row r="346">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53"/>
      <c r="AI346" s="53"/>
      <c r="AJ346" s="53"/>
    </row>
    <row r="347">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row>
    <row r="348">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row>
    <row r="349">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row>
    <row r="350">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row>
    <row r="35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c r="AA351" s="53"/>
      <c r="AB351" s="53"/>
      <c r="AC351" s="53"/>
      <c r="AD351" s="53"/>
      <c r="AE351" s="53"/>
      <c r="AF351" s="53"/>
      <c r="AG351" s="53"/>
      <c r="AH351" s="53"/>
      <c r="AI351" s="53"/>
      <c r="AJ351" s="53"/>
    </row>
    <row r="352">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c r="AA352" s="53"/>
      <c r="AB352" s="53"/>
      <c r="AC352" s="53"/>
      <c r="AD352" s="53"/>
      <c r="AE352" s="53"/>
      <c r="AF352" s="53"/>
      <c r="AG352" s="53"/>
      <c r="AH352" s="53"/>
      <c r="AI352" s="53"/>
      <c r="AJ352" s="53"/>
    </row>
    <row r="353">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c r="AC353" s="53"/>
      <c r="AD353" s="53"/>
      <c r="AE353" s="53"/>
      <c r="AF353" s="53"/>
      <c r="AG353" s="53"/>
      <c r="AH353" s="53"/>
      <c r="AI353" s="53"/>
      <c r="AJ353" s="53"/>
    </row>
    <row r="354">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c r="AA354" s="53"/>
      <c r="AB354" s="53"/>
      <c r="AC354" s="53"/>
      <c r="AD354" s="53"/>
      <c r="AE354" s="53"/>
      <c r="AF354" s="53"/>
      <c r="AG354" s="53"/>
      <c r="AH354" s="53"/>
      <c r="AI354" s="53"/>
      <c r="AJ354" s="53"/>
    </row>
    <row r="35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c r="AA355" s="53"/>
      <c r="AB355" s="53"/>
      <c r="AC355" s="53"/>
      <c r="AD355" s="53"/>
      <c r="AE355" s="53"/>
      <c r="AF355" s="53"/>
      <c r="AG355" s="53"/>
      <c r="AH355" s="53"/>
      <c r="AI355" s="53"/>
      <c r="AJ355" s="53"/>
    </row>
    <row r="356">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c r="AA356" s="53"/>
      <c r="AB356" s="53"/>
      <c r="AC356" s="53"/>
      <c r="AD356" s="53"/>
      <c r="AE356" s="53"/>
      <c r="AF356" s="53"/>
      <c r="AG356" s="53"/>
      <c r="AH356" s="53"/>
      <c r="AI356" s="53"/>
      <c r="AJ356" s="53"/>
    </row>
    <row r="357">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c r="AA357" s="53"/>
      <c r="AB357" s="53"/>
      <c r="AC357" s="53"/>
      <c r="AD357" s="53"/>
      <c r="AE357" s="53"/>
      <c r="AF357" s="53"/>
      <c r="AG357" s="53"/>
      <c r="AH357" s="53"/>
      <c r="AI357" s="53"/>
      <c r="AJ357" s="53"/>
    </row>
    <row r="358">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c r="AG358" s="53"/>
      <c r="AH358" s="53"/>
      <c r="AI358" s="53"/>
      <c r="AJ358" s="53"/>
    </row>
    <row r="359">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c r="AC359" s="53"/>
      <c r="AD359" s="53"/>
      <c r="AE359" s="53"/>
      <c r="AF359" s="53"/>
      <c r="AG359" s="53"/>
      <c r="AH359" s="53"/>
      <c r="AI359" s="53"/>
      <c r="AJ359" s="53"/>
    </row>
    <row r="360">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c r="AA360" s="53"/>
      <c r="AB360" s="53"/>
      <c r="AC360" s="53"/>
      <c r="AD360" s="53"/>
      <c r="AE360" s="53"/>
      <c r="AF360" s="53"/>
      <c r="AG360" s="53"/>
      <c r="AH360" s="53"/>
      <c r="AI360" s="53"/>
      <c r="AJ360" s="53"/>
    </row>
    <row r="36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c r="AC361" s="53"/>
      <c r="AD361" s="53"/>
      <c r="AE361" s="53"/>
      <c r="AF361" s="53"/>
      <c r="AG361" s="53"/>
      <c r="AH361" s="53"/>
      <c r="AI361" s="53"/>
      <c r="AJ361" s="53"/>
    </row>
    <row r="362">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c r="AA362" s="53"/>
      <c r="AB362" s="53"/>
      <c r="AC362" s="53"/>
      <c r="AD362" s="53"/>
      <c r="AE362" s="53"/>
      <c r="AF362" s="53"/>
      <c r="AG362" s="53"/>
      <c r="AH362" s="53"/>
      <c r="AI362" s="53"/>
      <c r="AJ362" s="53"/>
    </row>
    <row r="363">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c r="AA363" s="53"/>
      <c r="AB363" s="53"/>
      <c r="AC363" s="53"/>
      <c r="AD363" s="53"/>
      <c r="AE363" s="53"/>
      <c r="AF363" s="53"/>
      <c r="AG363" s="53"/>
      <c r="AH363" s="53"/>
      <c r="AI363" s="53"/>
      <c r="AJ363" s="53"/>
    </row>
    <row r="364">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c r="AA364" s="53"/>
      <c r="AB364" s="53"/>
      <c r="AC364" s="53"/>
      <c r="AD364" s="53"/>
      <c r="AE364" s="53"/>
      <c r="AF364" s="53"/>
      <c r="AG364" s="53"/>
      <c r="AH364" s="53"/>
      <c r="AI364" s="53"/>
      <c r="AJ364" s="53"/>
    </row>
    <row r="36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c r="AA365" s="53"/>
      <c r="AB365" s="53"/>
      <c r="AC365" s="53"/>
      <c r="AD365" s="53"/>
      <c r="AE365" s="53"/>
      <c r="AF365" s="53"/>
      <c r="AG365" s="53"/>
      <c r="AH365" s="53"/>
      <c r="AI365" s="53"/>
      <c r="AJ365" s="53"/>
    </row>
    <row r="366">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c r="AC366" s="53"/>
      <c r="AD366" s="53"/>
      <c r="AE366" s="53"/>
      <c r="AF366" s="53"/>
      <c r="AG366" s="53"/>
      <c r="AH366" s="53"/>
      <c r="AI366" s="53"/>
      <c r="AJ366" s="53"/>
    </row>
    <row r="367">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c r="AA367" s="53"/>
      <c r="AB367" s="53"/>
      <c r="AC367" s="53"/>
      <c r="AD367" s="53"/>
      <c r="AE367" s="53"/>
      <c r="AF367" s="53"/>
      <c r="AG367" s="53"/>
      <c r="AH367" s="53"/>
      <c r="AI367" s="53"/>
      <c r="AJ367" s="53"/>
    </row>
    <row r="368">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row>
    <row r="369">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c r="AA369" s="53"/>
      <c r="AB369" s="53"/>
      <c r="AC369" s="53"/>
      <c r="AD369" s="53"/>
      <c r="AE369" s="53"/>
      <c r="AF369" s="53"/>
      <c r="AG369" s="53"/>
      <c r="AH369" s="53"/>
      <c r="AI369" s="53"/>
      <c r="AJ369" s="53"/>
    </row>
    <row r="370">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row>
    <row r="37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c r="AA371" s="53"/>
      <c r="AB371" s="53"/>
      <c r="AC371" s="53"/>
      <c r="AD371" s="53"/>
      <c r="AE371" s="53"/>
      <c r="AF371" s="53"/>
      <c r="AG371" s="53"/>
      <c r="AH371" s="53"/>
      <c r="AI371" s="53"/>
      <c r="AJ371" s="53"/>
    </row>
    <row r="372">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c r="AA372" s="53"/>
      <c r="AB372" s="53"/>
      <c r="AC372" s="53"/>
      <c r="AD372" s="53"/>
      <c r="AE372" s="53"/>
      <c r="AF372" s="53"/>
      <c r="AG372" s="53"/>
      <c r="AH372" s="53"/>
      <c r="AI372" s="53"/>
      <c r="AJ372" s="53"/>
    </row>
    <row r="373">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c r="AA373" s="53"/>
      <c r="AB373" s="53"/>
      <c r="AC373" s="53"/>
      <c r="AD373" s="53"/>
      <c r="AE373" s="53"/>
      <c r="AF373" s="53"/>
      <c r="AG373" s="53"/>
      <c r="AH373" s="53"/>
      <c r="AI373" s="53"/>
      <c r="AJ373" s="53"/>
    </row>
    <row r="374">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c r="AJ374" s="53"/>
    </row>
    <row r="37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c r="AA375" s="53"/>
      <c r="AB375" s="53"/>
      <c r="AC375" s="53"/>
      <c r="AD375" s="53"/>
      <c r="AE375" s="53"/>
      <c r="AF375" s="53"/>
      <c r="AG375" s="53"/>
      <c r="AH375" s="53"/>
      <c r="AI375" s="53"/>
      <c r="AJ375" s="53"/>
    </row>
    <row r="376">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c r="AA376" s="53"/>
      <c r="AB376" s="53"/>
      <c r="AC376" s="53"/>
      <c r="AD376" s="53"/>
      <c r="AE376" s="53"/>
      <c r="AF376" s="53"/>
      <c r="AG376" s="53"/>
      <c r="AH376" s="53"/>
      <c r="AI376" s="53"/>
      <c r="AJ376" s="53"/>
    </row>
    <row r="377">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c r="AA377" s="53"/>
      <c r="AB377" s="53"/>
      <c r="AC377" s="53"/>
      <c r="AD377" s="53"/>
      <c r="AE377" s="53"/>
      <c r="AF377" s="53"/>
      <c r="AG377" s="53"/>
      <c r="AH377" s="53"/>
      <c r="AI377" s="53"/>
      <c r="AJ377" s="53"/>
    </row>
    <row r="378">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c r="AA378" s="53"/>
      <c r="AB378" s="53"/>
      <c r="AC378" s="53"/>
      <c r="AD378" s="53"/>
      <c r="AE378" s="53"/>
      <c r="AF378" s="53"/>
      <c r="AG378" s="53"/>
      <c r="AH378" s="53"/>
      <c r="AI378" s="53"/>
      <c r="AJ378" s="53"/>
    </row>
    <row r="379">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c r="AA379" s="53"/>
      <c r="AB379" s="53"/>
      <c r="AC379" s="53"/>
      <c r="AD379" s="53"/>
      <c r="AE379" s="53"/>
      <c r="AF379" s="53"/>
      <c r="AG379" s="53"/>
      <c r="AH379" s="53"/>
      <c r="AI379" s="53"/>
      <c r="AJ379" s="53"/>
    </row>
    <row r="380">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c r="AA380" s="53"/>
      <c r="AB380" s="53"/>
      <c r="AC380" s="53"/>
      <c r="AD380" s="53"/>
      <c r="AE380" s="53"/>
      <c r="AF380" s="53"/>
      <c r="AG380" s="53"/>
      <c r="AH380" s="53"/>
      <c r="AI380" s="53"/>
      <c r="AJ380" s="53"/>
    </row>
    <row r="38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c r="AA381" s="53"/>
      <c r="AB381" s="53"/>
      <c r="AC381" s="53"/>
      <c r="AD381" s="53"/>
      <c r="AE381" s="53"/>
      <c r="AF381" s="53"/>
      <c r="AG381" s="53"/>
      <c r="AH381" s="53"/>
      <c r="AI381" s="53"/>
      <c r="AJ381" s="53"/>
    </row>
    <row r="382">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c r="AA382" s="53"/>
      <c r="AB382" s="53"/>
      <c r="AC382" s="53"/>
      <c r="AD382" s="53"/>
      <c r="AE382" s="53"/>
      <c r="AF382" s="53"/>
      <c r="AG382" s="53"/>
      <c r="AH382" s="53"/>
      <c r="AI382" s="53"/>
      <c r="AJ382" s="53"/>
    </row>
    <row r="383">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c r="AA383" s="53"/>
      <c r="AB383" s="53"/>
      <c r="AC383" s="53"/>
      <c r="AD383" s="53"/>
      <c r="AE383" s="53"/>
      <c r="AF383" s="53"/>
      <c r="AG383" s="53"/>
      <c r="AH383" s="53"/>
      <c r="AI383" s="53"/>
      <c r="AJ383" s="53"/>
    </row>
    <row r="384">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c r="AA384" s="53"/>
      <c r="AB384" s="53"/>
      <c r="AC384" s="53"/>
      <c r="AD384" s="53"/>
      <c r="AE384" s="53"/>
      <c r="AF384" s="53"/>
      <c r="AG384" s="53"/>
      <c r="AH384" s="53"/>
      <c r="AI384" s="53"/>
      <c r="AJ384" s="53"/>
    </row>
    <row r="38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c r="AC385" s="53"/>
      <c r="AD385" s="53"/>
      <c r="AE385" s="53"/>
      <c r="AF385" s="53"/>
      <c r="AG385" s="53"/>
      <c r="AH385" s="53"/>
      <c r="AI385" s="53"/>
      <c r="AJ385" s="53"/>
    </row>
    <row r="386">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c r="AA386" s="53"/>
      <c r="AB386" s="53"/>
      <c r="AC386" s="53"/>
      <c r="AD386" s="53"/>
      <c r="AE386" s="53"/>
      <c r="AF386" s="53"/>
      <c r="AG386" s="53"/>
      <c r="AH386" s="53"/>
      <c r="AI386" s="53"/>
      <c r="AJ386" s="53"/>
    </row>
    <row r="387">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c r="AA387" s="53"/>
      <c r="AB387" s="53"/>
      <c r="AC387" s="53"/>
      <c r="AD387" s="53"/>
      <c r="AE387" s="53"/>
      <c r="AF387" s="53"/>
      <c r="AG387" s="53"/>
      <c r="AH387" s="53"/>
      <c r="AI387" s="53"/>
      <c r="AJ387" s="53"/>
    </row>
    <row r="388">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c r="AA388" s="53"/>
      <c r="AB388" s="53"/>
      <c r="AC388" s="53"/>
      <c r="AD388" s="53"/>
      <c r="AE388" s="53"/>
      <c r="AF388" s="53"/>
      <c r="AG388" s="53"/>
      <c r="AH388" s="53"/>
      <c r="AI388" s="53"/>
      <c r="AJ388" s="53"/>
    </row>
    <row r="389">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c r="AA389" s="53"/>
      <c r="AB389" s="53"/>
      <c r="AC389" s="53"/>
      <c r="AD389" s="53"/>
      <c r="AE389" s="53"/>
      <c r="AF389" s="53"/>
      <c r="AG389" s="53"/>
      <c r="AH389" s="53"/>
      <c r="AI389" s="53"/>
      <c r="AJ389" s="53"/>
    </row>
    <row r="390">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c r="AA390" s="53"/>
      <c r="AB390" s="53"/>
      <c r="AC390" s="53"/>
      <c r="AD390" s="53"/>
      <c r="AE390" s="53"/>
      <c r="AF390" s="53"/>
      <c r="AG390" s="53"/>
      <c r="AH390" s="53"/>
      <c r="AI390" s="53"/>
      <c r="AJ390" s="53"/>
    </row>
    <row r="39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c r="AA391" s="53"/>
      <c r="AB391" s="53"/>
      <c r="AC391" s="53"/>
      <c r="AD391" s="53"/>
      <c r="AE391" s="53"/>
      <c r="AF391" s="53"/>
      <c r="AG391" s="53"/>
      <c r="AH391" s="53"/>
      <c r="AI391" s="53"/>
      <c r="AJ391" s="53"/>
    </row>
    <row r="392">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c r="AA392" s="53"/>
      <c r="AB392" s="53"/>
      <c r="AC392" s="53"/>
      <c r="AD392" s="53"/>
      <c r="AE392" s="53"/>
      <c r="AF392" s="53"/>
      <c r="AG392" s="53"/>
      <c r="AH392" s="53"/>
      <c r="AI392" s="53"/>
      <c r="AJ392" s="53"/>
    </row>
    <row r="393">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c r="AA393" s="53"/>
      <c r="AB393" s="53"/>
      <c r="AC393" s="53"/>
      <c r="AD393" s="53"/>
      <c r="AE393" s="53"/>
      <c r="AF393" s="53"/>
      <c r="AG393" s="53"/>
      <c r="AH393" s="53"/>
      <c r="AI393" s="53"/>
      <c r="AJ393" s="53"/>
    </row>
    <row r="394">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c r="AA394" s="53"/>
      <c r="AB394" s="53"/>
      <c r="AC394" s="53"/>
      <c r="AD394" s="53"/>
      <c r="AE394" s="53"/>
      <c r="AF394" s="53"/>
      <c r="AG394" s="53"/>
      <c r="AH394" s="53"/>
      <c r="AI394" s="53"/>
      <c r="AJ394" s="53"/>
    </row>
    <row r="39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c r="AA395" s="53"/>
      <c r="AB395" s="53"/>
      <c r="AC395" s="53"/>
      <c r="AD395" s="53"/>
      <c r="AE395" s="53"/>
      <c r="AF395" s="53"/>
      <c r="AG395" s="53"/>
      <c r="AH395" s="53"/>
      <c r="AI395" s="53"/>
      <c r="AJ395" s="53"/>
    </row>
    <row r="396">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c r="AA396" s="53"/>
      <c r="AB396" s="53"/>
      <c r="AC396" s="53"/>
      <c r="AD396" s="53"/>
      <c r="AE396" s="53"/>
      <c r="AF396" s="53"/>
      <c r="AG396" s="53"/>
      <c r="AH396" s="53"/>
      <c r="AI396" s="53"/>
      <c r="AJ396" s="53"/>
    </row>
    <row r="397">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c r="AA397" s="53"/>
      <c r="AB397" s="53"/>
      <c r="AC397" s="53"/>
      <c r="AD397" s="53"/>
      <c r="AE397" s="53"/>
      <c r="AF397" s="53"/>
      <c r="AG397" s="53"/>
      <c r="AH397" s="53"/>
      <c r="AI397" s="53"/>
      <c r="AJ397" s="53"/>
    </row>
    <row r="398">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c r="AA398" s="53"/>
      <c r="AB398" s="53"/>
      <c r="AC398" s="53"/>
      <c r="AD398" s="53"/>
      <c r="AE398" s="53"/>
      <c r="AF398" s="53"/>
      <c r="AG398" s="53"/>
      <c r="AH398" s="53"/>
      <c r="AI398" s="53"/>
      <c r="AJ398" s="53"/>
    </row>
    <row r="399">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c r="AA399" s="53"/>
      <c r="AB399" s="53"/>
      <c r="AC399" s="53"/>
      <c r="AD399" s="53"/>
      <c r="AE399" s="53"/>
      <c r="AF399" s="53"/>
      <c r="AG399" s="53"/>
      <c r="AH399" s="53"/>
      <c r="AI399" s="53"/>
      <c r="AJ399" s="53"/>
    </row>
    <row r="400">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c r="AA400" s="53"/>
      <c r="AB400" s="53"/>
      <c r="AC400" s="53"/>
      <c r="AD400" s="53"/>
      <c r="AE400" s="53"/>
      <c r="AF400" s="53"/>
      <c r="AG400" s="53"/>
      <c r="AH400" s="53"/>
      <c r="AI400" s="53"/>
      <c r="AJ400" s="53"/>
    </row>
    <row r="40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c r="AA401" s="53"/>
      <c r="AB401" s="53"/>
      <c r="AC401" s="53"/>
      <c r="AD401" s="53"/>
      <c r="AE401" s="53"/>
      <c r="AF401" s="53"/>
      <c r="AG401" s="53"/>
      <c r="AH401" s="53"/>
      <c r="AI401" s="53"/>
      <c r="AJ401" s="53"/>
    </row>
    <row r="402">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row>
    <row r="403">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c r="AC403" s="53"/>
      <c r="AD403" s="53"/>
      <c r="AE403" s="53"/>
      <c r="AF403" s="53"/>
      <c r="AG403" s="53"/>
      <c r="AH403" s="53"/>
      <c r="AI403" s="53"/>
      <c r="AJ403" s="53"/>
    </row>
    <row r="404">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row>
    <row r="40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c r="AA405" s="53"/>
      <c r="AB405" s="53"/>
      <c r="AC405" s="53"/>
      <c r="AD405" s="53"/>
      <c r="AE405" s="53"/>
      <c r="AF405" s="53"/>
      <c r="AG405" s="53"/>
      <c r="AH405" s="53"/>
      <c r="AI405" s="53"/>
      <c r="AJ405" s="53"/>
    </row>
    <row r="406">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c r="AA406" s="53"/>
      <c r="AB406" s="53"/>
      <c r="AC406" s="53"/>
      <c r="AD406" s="53"/>
      <c r="AE406" s="53"/>
      <c r="AF406" s="53"/>
      <c r="AG406" s="53"/>
      <c r="AH406" s="53"/>
      <c r="AI406" s="53"/>
      <c r="AJ406" s="53"/>
    </row>
    <row r="407">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c r="AA407" s="53"/>
      <c r="AB407" s="53"/>
      <c r="AC407" s="53"/>
      <c r="AD407" s="53"/>
      <c r="AE407" s="53"/>
      <c r="AF407" s="53"/>
      <c r="AG407" s="53"/>
      <c r="AH407" s="53"/>
      <c r="AI407" s="53"/>
      <c r="AJ407" s="53"/>
    </row>
    <row r="408">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c r="AA408" s="53"/>
      <c r="AB408" s="53"/>
      <c r="AC408" s="53"/>
      <c r="AD408" s="53"/>
      <c r="AE408" s="53"/>
      <c r="AF408" s="53"/>
      <c r="AG408" s="53"/>
      <c r="AH408" s="53"/>
      <c r="AI408" s="53"/>
      <c r="AJ408" s="53"/>
    </row>
    <row r="409">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c r="AA409" s="53"/>
      <c r="AB409" s="53"/>
      <c r="AC409" s="53"/>
      <c r="AD409" s="53"/>
      <c r="AE409" s="53"/>
      <c r="AF409" s="53"/>
      <c r="AG409" s="53"/>
      <c r="AH409" s="53"/>
      <c r="AI409" s="53"/>
      <c r="AJ409" s="53"/>
    </row>
    <row r="410">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c r="AC410" s="53"/>
      <c r="AD410" s="53"/>
      <c r="AE410" s="53"/>
      <c r="AF410" s="53"/>
      <c r="AG410" s="53"/>
      <c r="AH410" s="53"/>
      <c r="AI410" s="53"/>
      <c r="AJ410" s="53"/>
    </row>
    <row r="41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c r="AA411" s="53"/>
      <c r="AB411" s="53"/>
      <c r="AC411" s="53"/>
      <c r="AD411" s="53"/>
      <c r="AE411" s="53"/>
      <c r="AF411" s="53"/>
      <c r="AG411" s="53"/>
      <c r="AH411" s="53"/>
      <c r="AI411" s="53"/>
      <c r="AJ411" s="53"/>
    </row>
    <row r="412">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c r="AA412" s="53"/>
      <c r="AB412" s="53"/>
      <c r="AC412" s="53"/>
      <c r="AD412" s="53"/>
      <c r="AE412" s="53"/>
      <c r="AF412" s="53"/>
      <c r="AG412" s="53"/>
      <c r="AH412" s="53"/>
      <c r="AI412" s="53"/>
      <c r="AJ412" s="53"/>
    </row>
    <row r="413">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c r="AA413" s="53"/>
      <c r="AB413" s="53"/>
      <c r="AC413" s="53"/>
      <c r="AD413" s="53"/>
      <c r="AE413" s="53"/>
      <c r="AF413" s="53"/>
      <c r="AG413" s="53"/>
      <c r="AH413" s="53"/>
      <c r="AI413" s="53"/>
      <c r="AJ413" s="53"/>
    </row>
    <row r="414">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c r="AA414" s="53"/>
      <c r="AB414" s="53"/>
      <c r="AC414" s="53"/>
      <c r="AD414" s="53"/>
      <c r="AE414" s="53"/>
      <c r="AF414" s="53"/>
      <c r="AG414" s="53"/>
      <c r="AH414" s="53"/>
      <c r="AI414" s="53"/>
      <c r="AJ414" s="53"/>
    </row>
    <row r="41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3"/>
    </row>
    <row r="416">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c r="AC416" s="53"/>
      <c r="AD416" s="53"/>
      <c r="AE416" s="53"/>
      <c r="AF416" s="53"/>
      <c r="AG416" s="53"/>
      <c r="AH416" s="53"/>
      <c r="AI416" s="53"/>
      <c r="AJ416" s="53"/>
    </row>
    <row r="417">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c r="AC417" s="53"/>
      <c r="AD417" s="53"/>
      <c r="AE417" s="53"/>
      <c r="AF417" s="53"/>
      <c r="AG417" s="53"/>
      <c r="AH417" s="53"/>
      <c r="AI417" s="53"/>
      <c r="AJ417" s="53"/>
    </row>
    <row r="418">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c r="AC418" s="53"/>
      <c r="AD418" s="53"/>
      <c r="AE418" s="53"/>
      <c r="AF418" s="53"/>
      <c r="AG418" s="53"/>
      <c r="AH418" s="53"/>
      <c r="AI418" s="53"/>
      <c r="AJ418" s="53"/>
    </row>
    <row r="419">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c r="AC419" s="53"/>
      <c r="AD419" s="53"/>
      <c r="AE419" s="53"/>
      <c r="AF419" s="53"/>
      <c r="AG419" s="53"/>
      <c r="AH419" s="53"/>
      <c r="AI419" s="53"/>
      <c r="AJ419" s="53"/>
    </row>
    <row r="420">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3"/>
    </row>
    <row r="42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c r="AC421" s="53"/>
      <c r="AD421" s="53"/>
      <c r="AE421" s="53"/>
      <c r="AF421" s="53"/>
      <c r="AG421" s="53"/>
      <c r="AH421" s="53"/>
      <c r="AI421" s="53"/>
      <c r="AJ421" s="53"/>
    </row>
    <row r="422">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c r="AC422" s="53"/>
      <c r="AD422" s="53"/>
      <c r="AE422" s="53"/>
      <c r="AF422" s="53"/>
      <c r="AG422" s="53"/>
      <c r="AH422" s="53"/>
      <c r="AI422" s="53"/>
      <c r="AJ422" s="53"/>
    </row>
    <row r="423">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c r="AC423" s="53"/>
      <c r="AD423" s="53"/>
      <c r="AE423" s="53"/>
      <c r="AF423" s="53"/>
      <c r="AG423" s="53"/>
      <c r="AH423" s="53"/>
      <c r="AI423" s="53"/>
      <c r="AJ423" s="53"/>
    </row>
    <row r="424">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3"/>
    </row>
    <row r="42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c r="AC425" s="53"/>
      <c r="AD425" s="53"/>
      <c r="AE425" s="53"/>
      <c r="AF425" s="53"/>
      <c r="AG425" s="53"/>
      <c r="AH425" s="53"/>
      <c r="AI425" s="53"/>
      <c r="AJ425" s="53"/>
    </row>
    <row r="426">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3"/>
    </row>
    <row r="427">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c r="AA427" s="53"/>
      <c r="AB427" s="53"/>
      <c r="AC427" s="53"/>
      <c r="AD427" s="53"/>
      <c r="AE427" s="53"/>
      <c r="AF427" s="53"/>
      <c r="AG427" s="53"/>
      <c r="AH427" s="53"/>
      <c r="AI427" s="53"/>
      <c r="AJ427" s="53"/>
    </row>
    <row r="428">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c r="AA428" s="53"/>
      <c r="AB428" s="53"/>
      <c r="AC428" s="53"/>
      <c r="AD428" s="53"/>
      <c r="AE428" s="53"/>
      <c r="AF428" s="53"/>
      <c r="AG428" s="53"/>
      <c r="AH428" s="53"/>
      <c r="AI428" s="53"/>
      <c r="AJ428" s="53"/>
    </row>
    <row r="429">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c r="AC429" s="53"/>
      <c r="AD429" s="53"/>
      <c r="AE429" s="53"/>
      <c r="AF429" s="53"/>
      <c r="AG429" s="53"/>
      <c r="AH429" s="53"/>
      <c r="AI429" s="53"/>
      <c r="AJ429" s="53"/>
    </row>
    <row r="430">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c r="AC430" s="53"/>
      <c r="AD430" s="53"/>
      <c r="AE430" s="53"/>
      <c r="AF430" s="53"/>
      <c r="AG430" s="53"/>
      <c r="AH430" s="53"/>
      <c r="AI430" s="53"/>
      <c r="AJ430" s="53"/>
    </row>
    <row r="43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c r="AA431" s="53"/>
      <c r="AB431" s="53"/>
      <c r="AC431" s="53"/>
      <c r="AD431" s="53"/>
      <c r="AE431" s="53"/>
      <c r="AF431" s="53"/>
      <c r="AG431" s="53"/>
      <c r="AH431" s="53"/>
      <c r="AI431" s="53"/>
      <c r="AJ431" s="53"/>
    </row>
    <row r="432">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c r="AA432" s="53"/>
      <c r="AB432" s="53"/>
      <c r="AC432" s="53"/>
      <c r="AD432" s="53"/>
      <c r="AE432" s="53"/>
      <c r="AF432" s="53"/>
      <c r="AG432" s="53"/>
      <c r="AH432" s="53"/>
      <c r="AI432" s="53"/>
      <c r="AJ432" s="53"/>
    </row>
    <row r="433">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c r="AA433" s="53"/>
      <c r="AB433" s="53"/>
      <c r="AC433" s="53"/>
      <c r="AD433" s="53"/>
      <c r="AE433" s="53"/>
      <c r="AF433" s="53"/>
      <c r="AG433" s="53"/>
      <c r="AH433" s="53"/>
      <c r="AI433" s="53"/>
      <c r="AJ433" s="53"/>
    </row>
    <row r="434">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c r="AA434" s="53"/>
      <c r="AB434" s="53"/>
      <c r="AC434" s="53"/>
      <c r="AD434" s="53"/>
      <c r="AE434" s="53"/>
      <c r="AF434" s="53"/>
      <c r="AG434" s="53"/>
      <c r="AH434" s="53"/>
      <c r="AI434" s="53"/>
      <c r="AJ434" s="53"/>
    </row>
    <row r="43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c r="AA435" s="53"/>
      <c r="AB435" s="53"/>
      <c r="AC435" s="53"/>
      <c r="AD435" s="53"/>
      <c r="AE435" s="53"/>
      <c r="AF435" s="53"/>
      <c r="AG435" s="53"/>
      <c r="AH435" s="53"/>
      <c r="AI435" s="53"/>
      <c r="AJ435" s="53"/>
    </row>
    <row r="436">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c r="AA436" s="53"/>
      <c r="AB436" s="53"/>
      <c r="AC436" s="53"/>
      <c r="AD436" s="53"/>
      <c r="AE436" s="53"/>
      <c r="AF436" s="53"/>
      <c r="AG436" s="53"/>
      <c r="AH436" s="53"/>
      <c r="AI436" s="53"/>
      <c r="AJ436" s="53"/>
    </row>
    <row r="437">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c r="AA437" s="53"/>
      <c r="AB437" s="53"/>
      <c r="AC437" s="53"/>
      <c r="AD437" s="53"/>
      <c r="AE437" s="53"/>
      <c r="AF437" s="53"/>
      <c r="AG437" s="53"/>
      <c r="AH437" s="53"/>
      <c r="AI437" s="53"/>
      <c r="AJ437" s="53"/>
    </row>
    <row r="438">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c r="AC438" s="53"/>
      <c r="AD438" s="53"/>
      <c r="AE438" s="53"/>
      <c r="AF438" s="53"/>
      <c r="AG438" s="53"/>
      <c r="AH438" s="53"/>
      <c r="AI438" s="53"/>
      <c r="AJ438" s="53"/>
    </row>
    <row r="439">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c r="AA439" s="53"/>
      <c r="AB439" s="53"/>
      <c r="AC439" s="53"/>
      <c r="AD439" s="53"/>
      <c r="AE439" s="53"/>
      <c r="AF439" s="53"/>
      <c r="AG439" s="53"/>
      <c r="AH439" s="53"/>
      <c r="AI439" s="53"/>
      <c r="AJ439" s="53"/>
    </row>
    <row r="440">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c r="AA440" s="53"/>
      <c r="AB440" s="53"/>
      <c r="AC440" s="53"/>
      <c r="AD440" s="53"/>
      <c r="AE440" s="53"/>
      <c r="AF440" s="53"/>
      <c r="AG440" s="53"/>
      <c r="AH440" s="53"/>
      <c r="AI440" s="53"/>
      <c r="AJ440" s="53"/>
    </row>
    <row r="44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c r="AA441" s="53"/>
      <c r="AB441" s="53"/>
      <c r="AC441" s="53"/>
      <c r="AD441" s="53"/>
      <c r="AE441" s="53"/>
      <c r="AF441" s="53"/>
      <c r="AG441" s="53"/>
      <c r="AH441" s="53"/>
      <c r="AI441" s="53"/>
      <c r="AJ441" s="53"/>
    </row>
    <row r="442">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c r="AA442" s="53"/>
      <c r="AB442" s="53"/>
      <c r="AC442" s="53"/>
      <c r="AD442" s="53"/>
      <c r="AE442" s="53"/>
      <c r="AF442" s="53"/>
      <c r="AG442" s="53"/>
      <c r="AH442" s="53"/>
      <c r="AI442" s="53"/>
      <c r="AJ442" s="53"/>
    </row>
    <row r="443">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c r="AA443" s="53"/>
      <c r="AB443" s="53"/>
      <c r="AC443" s="53"/>
      <c r="AD443" s="53"/>
      <c r="AE443" s="53"/>
      <c r="AF443" s="53"/>
      <c r="AG443" s="53"/>
      <c r="AH443" s="53"/>
      <c r="AI443" s="53"/>
      <c r="AJ443" s="53"/>
    </row>
    <row r="444">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c r="AA444" s="53"/>
      <c r="AB444" s="53"/>
      <c r="AC444" s="53"/>
      <c r="AD444" s="53"/>
      <c r="AE444" s="53"/>
      <c r="AF444" s="53"/>
      <c r="AG444" s="53"/>
      <c r="AH444" s="53"/>
      <c r="AI444" s="53"/>
      <c r="AJ444" s="53"/>
    </row>
    <row r="44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c r="AA445" s="53"/>
      <c r="AB445" s="53"/>
      <c r="AC445" s="53"/>
      <c r="AD445" s="53"/>
      <c r="AE445" s="53"/>
      <c r="AF445" s="53"/>
      <c r="AG445" s="53"/>
      <c r="AH445" s="53"/>
      <c r="AI445" s="53"/>
      <c r="AJ445" s="53"/>
    </row>
    <row r="446">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row>
    <row r="447">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c r="AA447" s="53"/>
      <c r="AB447" s="53"/>
      <c r="AC447" s="53"/>
      <c r="AD447" s="53"/>
      <c r="AE447" s="53"/>
      <c r="AF447" s="53"/>
      <c r="AG447" s="53"/>
      <c r="AH447" s="53"/>
      <c r="AI447" s="53"/>
      <c r="AJ447" s="53"/>
    </row>
    <row r="448">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row>
    <row r="449">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row>
    <row r="450">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c r="AA450" s="53"/>
      <c r="AB450" s="53"/>
      <c r="AC450" s="53"/>
      <c r="AD450" s="53"/>
      <c r="AE450" s="53"/>
      <c r="AF450" s="53"/>
      <c r="AG450" s="53"/>
      <c r="AH450" s="53"/>
      <c r="AI450" s="53"/>
      <c r="AJ450" s="53"/>
    </row>
    <row r="45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3"/>
    </row>
    <row r="452">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c r="AA452" s="53"/>
      <c r="AB452" s="53"/>
      <c r="AC452" s="53"/>
      <c r="AD452" s="53"/>
      <c r="AE452" s="53"/>
      <c r="AF452" s="53"/>
      <c r="AG452" s="53"/>
      <c r="AH452" s="53"/>
      <c r="AI452" s="53"/>
      <c r="AJ452" s="53"/>
    </row>
    <row r="453">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row>
    <row r="454">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c r="AA454" s="53"/>
      <c r="AB454" s="53"/>
      <c r="AC454" s="53"/>
      <c r="AD454" s="53"/>
      <c r="AE454" s="53"/>
      <c r="AF454" s="53"/>
      <c r="AG454" s="53"/>
      <c r="AH454" s="53"/>
      <c r="AI454" s="53"/>
      <c r="AJ454" s="53"/>
    </row>
    <row r="45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row>
    <row r="456">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c r="AA456" s="53"/>
      <c r="AB456" s="53"/>
      <c r="AC456" s="53"/>
      <c r="AD456" s="53"/>
      <c r="AE456" s="53"/>
      <c r="AF456" s="53"/>
      <c r="AG456" s="53"/>
      <c r="AH456" s="53"/>
      <c r="AI456" s="53"/>
      <c r="AJ456" s="53"/>
    </row>
    <row r="457">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c r="AA457" s="53"/>
      <c r="AB457" s="53"/>
      <c r="AC457" s="53"/>
      <c r="AD457" s="53"/>
      <c r="AE457" s="53"/>
      <c r="AF457" s="53"/>
      <c r="AG457" s="53"/>
      <c r="AH457" s="53"/>
      <c r="AI457" s="53"/>
      <c r="AJ457" s="53"/>
    </row>
    <row r="458">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3"/>
    </row>
    <row r="459">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c r="AA459" s="53"/>
      <c r="AB459" s="53"/>
      <c r="AC459" s="53"/>
      <c r="AD459" s="53"/>
      <c r="AE459" s="53"/>
      <c r="AF459" s="53"/>
      <c r="AG459" s="53"/>
      <c r="AH459" s="53"/>
      <c r="AI459" s="53"/>
      <c r="AJ459" s="53"/>
    </row>
    <row r="460">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c r="AA460" s="53"/>
      <c r="AB460" s="53"/>
      <c r="AC460" s="53"/>
      <c r="AD460" s="53"/>
      <c r="AE460" s="53"/>
      <c r="AF460" s="53"/>
      <c r="AG460" s="53"/>
      <c r="AH460" s="53"/>
      <c r="AI460" s="53"/>
      <c r="AJ460" s="53"/>
    </row>
    <row r="46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c r="AA461" s="53"/>
      <c r="AB461" s="53"/>
      <c r="AC461" s="53"/>
      <c r="AD461" s="53"/>
      <c r="AE461" s="53"/>
      <c r="AF461" s="53"/>
      <c r="AG461" s="53"/>
      <c r="AH461" s="53"/>
      <c r="AI461" s="53"/>
      <c r="AJ461" s="53"/>
    </row>
    <row r="462">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c r="AA462" s="53"/>
      <c r="AB462" s="53"/>
      <c r="AC462" s="53"/>
      <c r="AD462" s="53"/>
      <c r="AE462" s="53"/>
      <c r="AF462" s="53"/>
      <c r="AG462" s="53"/>
      <c r="AH462" s="53"/>
      <c r="AI462" s="53"/>
      <c r="AJ462" s="53"/>
    </row>
    <row r="463">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c r="AA463" s="53"/>
      <c r="AB463" s="53"/>
      <c r="AC463" s="53"/>
      <c r="AD463" s="53"/>
      <c r="AE463" s="53"/>
      <c r="AF463" s="53"/>
      <c r="AG463" s="53"/>
      <c r="AH463" s="53"/>
      <c r="AI463" s="53"/>
      <c r="AJ463" s="53"/>
    </row>
    <row r="464">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c r="AA464" s="53"/>
      <c r="AB464" s="53"/>
      <c r="AC464" s="53"/>
      <c r="AD464" s="53"/>
      <c r="AE464" s="53"/>
      <c r="AF464" s="53"/>
      <c r="AG464" s="53"/>
      <c r="AH464" s="53"/>
      <c r="AI464" s="53"/>
      <c r="AJ464" s="53"/>
    </row>
    <row r="46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c r="AA465" s="53"/>
      <c r="AB465" s="53"/>
      <c r="AC465" s="53"/>
      <c r="AD465" s="53"/>
      <c r="AE465" s="53"/>
      <c r="AF465" s="53"/>
      <c r="AG465" s="53"/>
      <c r="AH465" s="53"/>
      <c r="AI465" s="53"/>
      <c r="AJ465" s="53"/>
    </row>
    <row r="466">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c r="AA466" s="53"/>
      <c r="AB466" s="53"/>
      <c r="AC466" s="53"/>
      <c r="AD466" s="53"/>
      <c r="AE466" s="53"/>
      <c r="AF466" s="53"/>
      <c r="AG466" s="53"/>
      <c r="AH466" s="53"/>
      <c r="AI466" s="53"/>
      <c r="AJ466" s="53"/>
    </row>
    <row r="467">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c r="AA467" s="53"/>
      <c r="AB467" s="53"/>
      <c r="AC467" s="53"/>
      <c r="AD467" s="53"/>
      <c r="AE467" s="53"/>
      <c r="AF467" s="53"/>
      <c r="AG467" s="53"/>
      <c r="AH467" s="53"/>
      <c r="AI467" s="53"/>
      <c r="AJ467" s="53"/>
    </row>
    <row r="468">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c r="AA468" s="53"/>
      <c r="AB468" s="53"/>
      <c r="AC468" s="53"/>
      <c r="AD468" s="53"/>
      <c r="AE468" s="53"/>
      <c r="AF468" s="53"/>
      <c r="AG468" s="53"/>
      <c r="AH468" s="53"/>
      <c r="AI468" s="53"/>
      <c r="AJ468" s="53"/>
    </row>
    <row r="469">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c r="AA469" s="53"/>
      <c r="AB469" s="53"/>
      <c r="AC469" s="53"/>
      <c r="AD469" s="53"/>
      <c r="AE469" s="53"/>
      <c r="AF469" s="53"/>
      <c r="AG469" s="53"/>
      <c r="AH469" s="53"/>
      <c r="AI469" s="53"/>
      <c r="AJ469" s="53"/>
    </row>
    <row r="470">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c r="AA470" s="53"/>
      <c r="AB470" s="53"/>
      <c r="AC470" s="53"/>
      <c r="AD470" s="53"/>
      <c r="AE470" s="53"/>
      <c r="AF470" s="53"/>
      <c r="AG470" s="53"/>
      <c r="AH470" s="53"/>
      <c r="AI470" s="53"/>
      <c r="AJ470" s="53"/>
    </row>
    <row r="47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c r="AA471" s="53"/>
      <c r="AB471" s="53"/>
      <c r="AC471" s="53"/>
      <c r="AD471" s="53"/>
      <c r="AE471" s="53"/>
      <c r="AF471" s="53"/>
      <c r="AG471" s="53"/>
      <c r="AH471" s="53"/>
      <c r="AI471" s="53"/>
      <c r="AJ471" s="53"/>
    </row>
    <row r="472">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c r="AA472" s="53"/>
      <c r="AB472" s="53"/>
      <c r="AC472" s="53"/>
      <c r="AD472" s="53"/>
      <c r="AE472" s="53"/>
      <c r="AF472" s="53"/>
      <c r="AG472" s="53"/>
      <c r="AH472" s="53"/>
      <c r="AI472" s="53"/>
      <c r="AJ472" s="53"/>
    </row>
    <row r="473">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c r="AA473" s="53"/>
      <c r="AB473" s="53"/>
      <c r="AC473" s="53"/>
      <c r="AD473" s="53"/>
      <c r="AE473" s="53"/>
      <c r="AF473" s="53"/>
      <c r="AG473" s="53"/>
      <c r="AH473" s="53"/>
      <c r="AI473" s="53"/>
      <c r="AJ473" s="53"/>
    </row>
    <row r="474">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c r="AA474" s="53"/>
      <c r="AB474" s="53"/>
      <c r="AC474" s="53"/>
      <c r="AD474" s="53"/>
      <c r="AE474" s="53"/>
      <c r="AF474" s="53"/>
      <c r="AG474" s="53"/>
      <c r="AH474" s="53"/>
      <c r="AI474" s="53"/>
      <c r="AJ474" s="53"/>
    </row>
    <row r="47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c r="AA475" s="53"/>
      <c r="AB475" s="53"/>
      <c r="AC475" s="53"/>
      <c r="AD475" s="53"/>
      <c r="AE475" s="53"/>
      <c r="AF475" s="53"/>
      <c r="AG475" s="53"/>
      <c r="AH475" s="53"/>
      <c r="AI475" s="53"/>
      <c r="AJ475" s="53"/>
    </row>
    <row r="476">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3"/>
    </row>
    <row r="477">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c r="AA477" s="53"/>
      <c r="AB477" s="53"/>
      <c r="AC477" s="53"/>
      <c r="AD477" s="53"/>
      <c r="AE477" s="53"/>
      <c r="AF477" s="53"/>
      <c r="AG477" s="53"/>
      <c r="AH477" s="53"/>
      <c r="AI477" s="53"/>
      <c r="AJ477" s="53"/>
    </row>
    <row r="478">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c r="AA478" s="53"/>
      <c r="AB478" s="53"/>
      <c r="AC478" s="53"/>
      <c r="AD478" s="53"/>
      <c r="AE478" s="53"/>
      <c r="AF478" s="53"/>
      <c r="AG478" s="53"/>
      <c r="AH478" s="53"/>
      <c r="AI478" s="53"/>
      <c r="AJ478" s="53"/>
    </row>
    <row r="479">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c r="AA479" s="53"/>
      <c r="AB479" s="53"/>
      <c r="AC479" s="53"/>
      <c r="AD479" s="53"/>
      <c r="AE479" s="53"/>
      <c r="AF479" s="53"/>
      <c r="AG479" s="53"/>
      <c r="AH479" s="53"/>
      <c r="AI479" s="53"/>
      <c r="AJ479" s="53"/>
    </row>
    <row r="480">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c r="AA480" s="53"/>
      <c r="AB480" s="53"/>
      <c r="AC480" s="53"/>
      <c r="AD480" s="53"/>
      <c r="AE480" s="53"/>
      <c r="AF480" s="53"/>
      <c r="AG480" s="53"/>
      <c r="AH480" s="53"/>
      <c r="AI480" s="53"/>
      <c r="AJ480" s="53"/>
    </row>
    <row r="48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c r="AA481" s="53"/>
      <c r="AB481" s="53"/>
      <c r="AC481" s="53"/>
      <c r="AD481" s="53"/>
      <c r="AE481" s="53"/>
      <c r="AF481" s="53"/>
      <c r="AG481" s="53"/>
      <c r="AH481" s="53"/>
      <c r="AI481" s="53"/>
      <c r="AJ481" s="53"/>
    </row>
    <row r="482">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c r="AA482" s="53"/>
      <c r="AB482" s="53"/>
      <c r="AC482" s="53"/>
      <c r="AD482" s="53"/>
      <c r="AE482" s="53"/>
      <c r="AF482" s="53"/>
      <c r="AG482" s="53"/>
      <c r="AH482" s="53"/>
      <c r="AI482" s="53"/>
      <c r="AJ482" s="53"/>
    </row>
    <row r="483">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c r="AA483" s="53"/>
      <c r="AB483" s="53"/>
      <c r="AC483" s="53"/>
      <c r="AD483" s="53"/>
      <c r="AE483" s="53"/>
      <c r="AF483" s="53"/>
      <c r="AG483" s="53"/>
      <c r="AH483" s="53"/>
      <c r="AI483" s="53"/>
      <c r="AJ483" s="53"/>
    </row>
    <row r="484">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c r="AA484" s="53"/>
      <c r="AB484" s="53"/>
      <c r="AC484" s="53"/>
      <c r="AD484" s="53"/>
      <c r="AE484" s="53"/>
      <c r="AF484" s="53"/>
      <c r="AG484" s="53"/>
      <c r="AH484" s="53"/>
      <c r="AI484" s="53"/>
      <c r="AJ484" s="53"/>
    </row>
    <row r="48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c r="AA485" s="53"/>
      <c r="AB485" s="53"/>
      <c r="AC485" s="53"/>
      <c r="AD485" s="53"/>
      <c r="AE485" s="53"/>
      <c r="AF485" s="53"/>
      <c r="AG485" s="53"/>
      <c r="AH485" s="53"/>
      <c r="AI485" s="53"/>
      <c r="AJ485" s="53"/>
    </row>
    <row r="486">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c r="AA486" s="53"/>
      <c r="AB486" s="53"/>
      <c r="AC486" s="53"/>
      <c r="AD486" s="53"/>
      <c r="AE486" s="53"/>
      <c r="AF486" s="53"/>
      <c r="AG486" s="53"/>
      <c r="AH486" s="53"/>
      <c r="AI486" s="53"/>
      <c r="AJ486" s="53"/>
    </row>
    <row r="487">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c r="AA487" s="53"/>
      <c r="AB487" s="53"/>
      <c r="AC487" s="53"/>
      <c r="AD487" s="53"/>
      <c r="AE487" s="53"/>
      <c r="AF487" s="53"/>
      <c r="AG487" s="53"/>
      <c r="AH487" s="53"/>
      <c r="AI487" s="53"/>
      <c r="AJ487" s="53"/>
    </row>
    <row r="488">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c r="AA488" s="53"/>
      <c r="AB488" s="53"/>
      <c r="AC488" s="53"/>
      <c r="AD488" s="53"/>
      <c r="AE488" s="53"/>
      <c r="AF488" s="53"/>
      <c r="AG488" s="53"/>
      <c r="AH488" s="53"/>
      <c r="AI488" s="53"/>
      <c r="AJ488" s="53"/>
    </row>
    <row r="489">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c r="AA489" s="53"/>
      <c r="AB489" s="53"/>
      <c r="AC489" s="53"/>
      <c r="AD489" s="53"/>
      <c r="AE489" s="53"/>
      <c r="AF489" s="53"/>
      <c r="AG489" s="53"/>
      <c r="AH489" s="53"/>
      <c r="AI489" s="53"/>
      <c r="AJ489" s="53"/>
    </row>
    <row r="490">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c r="AA490" s="53"/>
      <c r="AB490" s="53"/>
      <c r="AC490" s="53"/>
      <c r="AD490" s="53"/>
      <c r="AE490" s="53"/>
      <c r="AF490" s="53"/>
      <c r="AG490" s="53"/>
      <c r="AH490" s="53"/>
      <c r="AI490" s="53"/>
      <c r="AJ490" s="53"/>
    </row>
    <row r="49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c r="AA491" s="53"/>
      <c r="AB491" s="53"/>
      <c r="AC491" s="53"/>
      <c r="AD491" s="53"/>
      <c r="AE491" s="53"/>
      <c r="AF491" s="53"/>
      <c r="AG491" s="53"/>
      <c r="AH491" s="53"/>
      <c r="AI491" s="53"/>
      <c r="AJ491" s="53"/>
    </row>
    <row r="492">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c r="AA492" s="53"/>
      <c r="AB492" s="53"/>
      <c r="AC492" s="53"/>
      <c r="AD492" s="53"/>
      <c r="AE492" s="53"/>
      <c r="AF492" s="53"/>
      <c r="AG492" s="53"/>
      <c r="AH492" s="53"/>
      <c r="AI492" s="53"/>
      <c r="AJ492" s="53"/>
    </row>
    <row r="493">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c r="AA493" s="53"/>
      <c r="AB493" s="53"/>
      <c r="AC493" s="53"/>
      <c r="AD493" s="53"/>
      <c r="AE493" s="53"/>
      <c r="AF493" s="53"/>
      <c r="AG493" s="53"/>
      <c r="AH493" s="53"/>
      <c r="AI493" s="53"/>
      <c r="AJ493" s="53"/>
    </row>
    <row r="494">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c r="AA494" s="53"/>
      <c r="AB494" s="53"/>
      <c r="AC494" s="53"/>
      <c r="AD494" s="53"/>
      <c r="AE494" s="53"/>
      <c r="AF494" s="53"/>
      <c r="AG494" s="53"/>
      <c r="AH494" s="53"/>
      <c r="AI494" s="53"/>
      <c r="AJ494" s="53"/>
    </row>
    <row r="49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c r="AA495" s="53"/>
      <c r="AB495" s="53"/>
      <c r="AC495" s="53"/>
      <c r="AD495" s="53"/>
      <c r="AE495" s="53"/>
      <c r="AF495" s="53"/>
      <c r="AG495" s="53"/>
      <c r="AH495" s="53"/>
      <c r="AI495" s="53"/>
      <c r="AJ495" s="53"/>
    </row>
    <row r="496">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c r="AA496" s="53"/>
      <c r="AB496" s="53"/>
      <c r="AC496" s="53"/>
      <c r="AD496" s="53"/>
      <c r="AE496" s="53"/>
      <c r="AF496" s="53"/>
      <c r="AG496" s="53"/>
      <c r="AH496" s="53"/>
      <c r="AI496" s="53"/>
      <c r="AJ496" s="53"/>
    </row>
    <row r="497">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c r="AA497" s="53"/>
      <c r="AB497" s="53"/>
      <c r="AC497" s="53"/>
      <c r="AD497" s="53"/>
      <c r="AE497" s="53"/>
      <c r="AF497" s="53"/>
      <c r="AG497" s="53"/>
      <c r="AH497" s="53"/>
      <c r="AI497" s="53"/>
      <c r="AJ497" s="53"/>
    </row>
    <row r="498">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c r="AA498" s="53"/>
      <c r="AB498" s="53"/>
      <c r="AC498" s="53"/>
      <c r="AD498" s="53"/>
      <c r="AE498" s="53"/>
      <c r="AF498" s="53"/>
      <c r="AG498" s="53"/>
      <c r="AH498" s="53"/>
      <c r="AI498" s="53"/>
      <c r="AJ498" s="53"/>
    </row>
    <row r="499">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c r="AA499" s="53"/>
      <c r="AB499" s="53"/>
      <c r="AC499" s="53"/>
      <c r="AD499" s="53"/>
      <c r="AE499" s="53"/>
      <c r="AF499" s="53"/>
      <c r="AG499" s="53"/>
      <c r="AH499" s="53"/>
      <c r="AI499" s="53"/>
      <c r="AJ499" s="53"/>
    </row>
    <row r="500">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c r="AA500" s="53"/>
      <c r="AB500" s="53"/>
      <c r="AC500" s="53"/>
      <c r="AD500" s="53"/>
      <c r="AE500" s="53"/>
      <c r="AF500" s="53"/>
      <c r="AG500" s="53"/>
      <c r="AH500" s="53"/>
      <c r="AI500" s="53"/>
      <c r="AJ500" s="53"/>
    </row>
    <row r="50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c r="AA501" s="53"/>
      <c r="AB501" s="53"/>
      <c r="AC501" s="53"/>
      <c r="AD501" s="53"/>
      <c r="AE501" s="53"/>
      <c r="AF501" s="53"/>
      <c r="AG501" s="53"/>
      <c r="AH501" s="53"/>
      <c r="AI501" s="53"/>
      <c r="AJ501" s="53"/>
    </row>
    <row r="502">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c r="AA502" s="53"/>
      <c r="AB502" s="53"/>
      <c r="AC502" s="53"/>
      <c r="AD502" s="53"/>
      <c r="AE502" s="53"/>
      <c r="AF502" s="53"/>
      <c r="AG502" s="53"/>
      <c r="AH502" s="53"/>
      <c r="AI502" s="53"/>
      <c r="AJ502" s="53"/>
    </row>
    <row r="503">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c r="AA503" s="53"/>
      <c r="AB503" s="53"/>
      <c r="AC503" s="53"/>
      <c r="AD503" s="53"/>
      <c r="AE503" s="53"/>
      <c r="AF503" s="53"/>
      <c r="AG503" s="53"/>
      <c r="AH503" s="53"/>
      <c r="AI503" s="53"/>
      <c r="AJ503" s="53"/>
    </row>
    <row r="504">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c r="AA504" s="53"/>
      <c r="AB504" s="53"/>
      <c r="AC504" s="53"/>
      <c r="AD504" s="53"/>
      <c r="AE504" s="53"/>
      <c r="AF504" s="53"/>
      <c r="AG504" s="53"/>
      <c r="AH504" s="53"/>
      <c r="AI504" s="53"/>
      <c r="AJ504" s="53"/>
    </row>
    <row r="50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c r="AA505" s="53"/>
      <c r="AB505" s="53"/>
      <c r="AC505" s="53"/>
      <c r="AD505" s="53"/>
      <c r="AE505" s="53"/>
      <c r="AF505" s="53"/>
      <c r="AG505" s="53"/>
      <c r="AH505" s="53"/>
      <c r="AI505" s="53"/>
      <c r="AJ505" s="53"/>
    </row>
    <row r="506">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c r="AA506" s="53"/>
      <c r="AB506" s="53"/>
      <c r="AC506" s="53"/>
      <c r="AD506" s="53"/>
      <c r="AE506" s="53"/>
      <c r="AF506" s="53"/>
      <c r="AG506" s="53"/>
      <c r="AH506" s="53"/>
      <c r="AI506" s="53"/>
      <c r="AJ506" s="53"/>
    </row>
    <row r="507">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c r="AA507" s="53"/>
      <c r="AB507" s="53"/>
      <c r="AC507" s="53"/>
      <c r="AD507" s="53"/>
      <c r="AE507" s="53"/>
      <c r="AF507" s="53"/>
      <c r="AG507" s="53"/>
      <c r="AH507" s="53"/>
      <c r="AI507" s="53"/>
      <c r="AJ507" s="53"/>
    </row>
    <row r="508">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c r="AA508" s="53"/>
      <c r="AB508" s="53"/>
      <c r="AC508" s="53"/>
      <c r="AD508" s="53"/>
      <c r="AE508" s="53"/>
      <c r="AF508" s="53"/>
      <c r="AG508" s="53"/>
      <c r="AH508" s="53"/>
      <c r="AI508" s="53"/>
      <c r="AJ508" s="53"/>
    </row>
    <row r="509">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c r="AA509" s="53"/>
      <c r="AB509" s="53"/>
      <c r="AC509" s="53"/>
      <c r="AD509" s="53"/>
      <c r="AE509" s="53"/>
      <c r="AF509" s="53"/>
      <c r="AG509" s="53"/>
      <c r="AH509" s="53"/>
      <c r="AI509" s="53"/>
      <c r="AJ509" s="53"/>
    </row>
    <row r="510">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c r="AA510" s="53"/>
      <c r="AB510" s="53"/>
      <c r="AC510" s="53"/>
      <c r="AD510" s="53"/>
      <c r="AE510" s="53"/>
      <c r="AF510" s="53"/>
      <c r="AG510" s="53"/>
      <c r="AH510" s="53"/>
      <c r="AI510" s="53"/>
      <c r="AJ510" s="53"/>
    </row>
    <row r="51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c r="AA511" s="53"/>
      <c r="AB511" s="53"/>
      <c r="AC511" s="53"/>
      <c r="AD511" s="53"/>
      <c r="AE511" s="53"/>
      <c r="AF511" s="53"/>
      <c r="AG511" s="53"/>
      <c r="AH511" s="53"/>
      <c r="AI511" s="53"/>
      <c r="AJ511" s="53"/>
    </row>
    <row r="512">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3"/>
    </row>
    <row r="513">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c r="AA513" s="53"/>
      <c r="AB513" s="53"/>
      <c r="AC513" s="53"/>
      <c r="AD513" s="53"/>
      <c r="AE513" s="53"/>
      <c r="AF513" s="53"/>
      <c r="AG513" s="53"/>
      <c r="AH513" s="53"/>
      <c r="AI513" s="53"/>
      <c r="AJ513" s="53"/>
    </row>
    <row r="514">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c r="AA514" s="53"/>
      <c r="AB514" s="53"/>
      <c r="AC514" s="53"/>
      <c r="AD514" s="53"/>
      <c r="AE514" s="53"/>
      <c r="AF514" s="53"/>
      <c r="AG514" s="53"/>
      <c r="AH514" s="53"/>
      <c r="AI514" s="53"/>
      <c r="AJ514" s="53"/>
    </row>
    <row r="51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c r="AA515" s="53"/>
      <c r="AB515" s="53"/>
      <c r="AC515" s="53"/>
      <c r="AD515" s="53"/>
      <c r="AE515" s="53"/>
      <c r="AF515" s="53"/>
      <c r="AG515" s="53"/>
      <c r="AH515" s="53"/>
      <c r="AI515" s="53"/>
      <c r="AJ515" s="53"/>
    </row>
    <row r="516">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c r="AA516" s="53"/>
      <c r="AB516" s="53"/>
      <c r="AC516" s="53"/>
      <c r="AD516" s="53"/>
      <c r="AE516" s="53"/>
      <c r="AF516" s="53"/>
      <c r="AG516" s="53"/>
      <c r="AH516" s="53"/>
      <c r="AI516" s="53"/>
      <c r="AJ516" s="53"/>
    </row>
    <row r="517">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c r="AA517" s="53"/>
      <c r="AB517" s="53"/>
      <c r="AC517" s="53"/>
      <c r="AD517" s="53"/>
      <c r="AE517" s="53"/>
      <c r="AF517" s="53"/>
      <c r="AG517" s="53"/>
      <c r="AH517" s="53"/>
      <c r="AI517" s="53"/>
      <c r="AJ517" s="53"/>
    </row>
    <row r="518">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c r="AA518" s="53"/>
      <c r="AB518" s="53"/>
      <c r="AC518" s="53"/>
      <c r="AD518" s="53"/>
      <c r="AE518" s="53"/>
      <c r="AF518" s="53"/>
      <c r="AG518" s="53"/>
      <c r="AH518" s="53"/>
      <c r="AI518" s="53"/>
      <c r="AJ518" s="53"/>
    </row>
    <row r="519">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c r="AA519" s="53"/>
      <c r="AB519" s="53"/>
      <c r="AC519" s="53"/>
      <c r="AD519" s="53"/>
      <c r="AE519" s="53"/>
      <c r="AF519" s="53"/>
      <c r="AG519" s="53"/>
      <c r="AH519" s="53"/>
      <c r="AI519" s="53"/>
      <c r="AJ519" s="53"/>
    </row>
    <row r="520">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c r="AA520" s="53"/>
      <c r="AB520" s="53"/>
      <c r="AC520" s="53"/>
      <c r="AD520" s="53"/>
      <c r="AE520" s="53"/>
      <c r="AF520" s="53"/>
      <c r="AG520" s="53"/>
      <c r="AH520" s="53"/>
      <c r="AI520" s="53"/>
      <c r="AJ520" s="53"/>
    </row>
    <row r="52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c r="AA521" s="53"/>
      <c r="AB521" s="53"/>
      <c r="AC521" s="53"/>
      <c r="AD521" s="53"/>
      <c r="AE521" s="53"/>
      <c r="AF521" s="53"/>
      <c r="AG521" s="53"/>
      <c r="AH521" s="53"/>
      <c r="AI521" s="53"/>
      <c r="AJ521" s="53"/>
    </row>
    <row r="522">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c r="AA522" s="53"/>
      <c r="AB522" s="53"/>
      <c r="AC522" s="53"/>
      <c r="AD522" s="53"/>
      <c r="AE522" s="53"/>
      <c r="AF522" s="53"/>
      <c r="AG522" s="53"/>
      <c r="AH522" s="53"/>
      <c r="AI522" s="53"/>
      <c r="AJ522" s="53"/>
    </row>
    <row r="523">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c r="AA523" s="53"/>
      <c r="AB523" s="53"/>
      <c r="AC523" s="53"/>
      <c r="AD523" s="53"/>
      <c r="AE523" s="53"/>
      <c r="AF523" s="53"/>
      <c r="AG523" s="53"/>
      <c r="AH523" s="53"/>
      <c r="AI523" s="53"/>
      <c r="AJ523" s="53"/>
    </row>
    <row r="524">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c r="AA524" s="53"/>
      <c r="AB524" s="53"/>
      <c r="AC524" s="53"/>
      <c r="AD524" s="53"/>
      <c r="AE524" s="53"/>
      <c r="AF524" s="53"/>
      <c r="AG524" s="53"/>
      <c r="AH524" s="53"/>
      <c r="AI524" s="53"/>
      <c r="AJ524" s="53"/>
    </row>
    <row r="52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3"/>
    </row>
    <row r="526">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c r="AA526" s="53"/>
      <c r="AB526" s="53"/>
      <c r="AC526" s="53"/>
      <c r="AD526" s="53"/>
      <c r="AE526" s="53"/>
      <c r="AF526" s="53"/>
      <c r="AG526" s="53"/>
      <c r="AH526" s="53"/>
      <c r="AI526" s="53"/>
      <c r="AJ526" s="53"/>
    </row>
    <row r="527">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c r="AA527" s="53"/>
      <c r="AB527" s="53"/>
      <c r="AC527" s="53"/>
      <c r="AD527" s="53"/>
      <c r="AE527" s="53"/>
      <c r="AF527" s="53"/>
      <c r="AG527" s="53"/>
      <c r="AH527" s="53"/>
      <c r="AI527" s="53"/>
      <c r="AJ527" s="53"/>
    </row>
    <row r="528">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c r="AA528" s="53"/>
      <c r="AB528" s="53"/>
      <c r="AC528" s="53"/>
      <c r="AD528" s="53"/>
      <c r="AE528" s="53"/>
      <c r="AF528" s="53"/>
      <c r="AG528" s="53"/>
      <c r="AH528" s="53"/>
      <c r="AI528" s="53"/>
      <c r="AJ528" s="53"/>
    </row>
    <row r="529">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c r="AA529" s="53"/>
      <c r="AB529" s="53"/>
      <c r="AC529" s="53"/>
      <c r="AD529" s="53"/>
      <c r="AE529" s="53"/>
      <c r="AF529" s="53"/>
      <c r="AG529" s="53"/>
      <c r="AH529" s="53"/>
      <c r="AI529" s="53"/>
      <c r="AJ529" s="53"/>
    </row>
    <row r="530">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c r="AA530" s="53"/>
      <c r="AB530" s="53"/>
      <c r="AC530" s="53"/>
      <c r="AD530" s="53"/>
      <c r="AE530" s="53"/>
      <c r="AF530" s="53"/>
      <c r="AG530" s="53"/>
      <c r="AH530" s="53"/>
      <c r="AI530" s="53"/>
      <c r="AJ530" s="53"/>
    </row>
    <row r="53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c r="AA531" s="53"/>
      <c r="AB531" s="53"/>
      <c r="AC531" s="53"/>
      <c r="AD531" s="53"/>
      <c r="AE531" s="53"/>
      <c r="AF531" s="53"/>
      <c r="AG531" s="53"/>
      <c r="AH531" s="53"/>
      <c r="AI531" s="53"/>
      <c r="AJ531" s="53"/>
    </row>
    <row r="532">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c r="AA532" s="53"/>
      <c r="AB532" s="53"/>
      <c r="AC532" s="53"/>
      <c r="AD532" s="53"/>
      <c r="AE532" s="53"/>
      <c r="AF532" s="53"/>
      <c r="AG532" s="53"/>
      <c r="AH532" s="53"/>
      <c r="AI532" s="53"/>
      <c r="AJ532" s="53"/>
    </row>
    <row r="533">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c r="AA533" s="53"/>
      <c r="AB533" s="53"/>
      <c r="AC533" s="53"/>
      <c r="AD533" s="53"/>
      <c r="AE533" s="53"/>
      <c r="AF533" s="53"/>
      <c r="AG533" s="53"/>
      <c r="AH533" s="53"/>
      <c r="AI533" s="53"/>
      <c r="AJ533" s="53"/>
    </row>
    <row r="534">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c r="AA534" s="53"/>
      <c r="AB534" s="53"/>
      <c r="AC534" s="53"/>
      <c r="AD534" s="53"/>
      <c r="AE534" s="53"/>
      <c r="AF534" s="53"/>
      <c r="AG534" s="53"/>
      <c r="AH534" s="53"/>
      <c r="AI534" s="53"/>
      <c r="AJ534" s="53"/>
    </row>
    <row r="53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c r="AA535" s="53"/>
      <c r="AB535" s="53"/>
      <c r="AC535" s="53"/>
      <c r="AD535" s="53"/>
      <c r="AE535" s="53"/>
      <c r="AF535" s="53"/>
      <c r="AG535" s="53"/>
      <c r="AH535" s="53"/>
      <c r="AI535" s="53"/>
      <c r="AJ535" s="53"/>
    </row>
    <row r="536">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c r="AA536" s="53"/>
      <c r="AB536" s="53"/>
      <c r="AC536" s="53"/>
      <c r="AD536" s="53"/>
      <c r="AE536" s="53"/>
      <c r="AF536" s="53"/>
      <c r="AG536" s="53"/>
      <c r="AH536" s="53"/>
      <c r="AI536" s="53"/>
      <c r="AJ536" s="53"/>
    </row>
    <row r="537">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c r="AA537" s="53"/>
      <c r="AB537" s="53"/>
      <c r="AC537" s="53"/>
      <c r="AD537" s="53"/>
      <c r="AE537" s="53"/>
      <c r="AF537" s="53"/>
      <c r="AG537" s="53"/>
      <c r="AH537" s="53"/>
      <c r="AI537" s="53"/>
      <c r="AJ537" s="53"/>
    </row>
    <row r="538">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c r="AA538" s="53"/>
      <c r="AB538" s="53"/>
      <c r="AC538" s="53"/>
      <c r="AD538" s="53"/>
      <c r="AE538" s="53"/>
      <c r="AF538" s="53"/>
      <c r="AG538" s="53"/>
      <c r="AH538" s="53"/>
      <c r="AI538" s="53"/>
      <c r="AJ538" s="53"/>
    </row>
    <row r="539">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c r="AA539" s="53"/>
      <c r="AB539" s="53"/>
      <c r="AC539" s="53"/>
      <c r="AD539" s="53"/>
      <c r="AE539" s="53"/>
      <c r="AF539" s="53"/>
      <c r="AG539" s="53"/>
      <c r="AH539" s="53"/>
      <c r="AI539" s="53"/>
      <c r="AJ539" s="53"/>
    </row>
    <row r="540">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c r="AA540" s="53"/>
      <c r="AB540" s="53"/>
      <c r="AC540" s="53"/>
      <c r="AD540" s="53"/>
      <c r="AE540" s="53"/>
      <c r="AF540" s="53"/>
      <c r="AG540" s="53"/>
      <c r="AH540" s="53"/>
      <c r="AI540" s="53"/>
      <c r="AJ540" s="53"/>
    </row>
    <row r="54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c r="AA541" s="53"/>
      <c r="AB541" s="53"/>
      <c r="AC541" s="53"/>
      <c r="AD541" s="53"/>
      <c r="AE541" s="53"/>
      <c r="AF541" s="53"/>
      <c r="AG541" s="53"/>
      <c r="AH541" s="53"/>
      <c r="AI541" s="53"/>
      <c r="AJ541" s="53"/>
    </row>
    <row r="542">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c r="AA542" s="53"/>
      <c r="AB542" s="53"/>
      <c r="AC542" s="53"/>
      <c r="AD542" s="53"/>
      <c r="AE542" s="53"/>
      <c r="AF542" s="53"/>
      <c r="AG542" s="53"/>
      <c r="AH542" s="53"/>
      <c r="AI542" s="53"/>
      <c r="AJ542" s="53"/>
    </row>
    <row r="543">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c r="AA543" s="53"/>
      <c r="AB543" s="53"/>
      <c r="AC543" s="53"/>
      <c r="AD543" s="53"/>
      <c r="AE543" s="53"/>
      <c r="AF543" s="53"/>
      <c r="AG543" s="53"/>
      <c r="AH543" s="53"/>
      <c r="AI543" s="53"/>
      <c r="AJ543" s="53"/>
    </row>
    <row r="544">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c r="AA544" s="53"/>
      <c r="AB544" s="53"/>
      <c r="AC544" s="53"/>
      <c r="AD544" s="53"/>
      <c r="AE544" s="53"/>
      <c r="AF544" s="53"/>
      <c r="AG544" s="53"/>
      <c r="AH544" s="53"/>
      <c r="AI544" s="53"/>
      <c r="AJ544" s="53"/>
    </row>
    <row r="54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c r="AA545" s="53"/>
      <c r="AB545" s="53"/>
      <c r="AC545" s="53"/>
      <c r="AD545" s="53"/>
      <c r="AE545" s="53"/>
      <c r="AF545" s="53"/>
      <c r="AG545" s="53"/>
      <c r="AH545" s="53"/>
      <c r="AI545" s="53"/>
      <c r="AJ545" s="53"/>
    </row>
    <row r="546">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c r="AA546" s="53"/>
      <c r="AB546" s="53"/>
      <c r="AC546" s="53"/>
      <c r="AD546" s="53"/>
      <c r="AE546" s="53"/>
      <c r="AF546" s="53"/>
      <c r="AG546" s="53"/>
      <c r="AH546" s="53"/>
      <c r="AI546" s="53"/>
      <c r="AJ546" s="53"/>
    </row>
    <row r="547">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c r="AA547" s="53"/>
      <c r="AB547" s="53"/>
      <c r="AC547" s="53"/>
      <c r="AD547" s="53"/>
      <c r="AE547" s="53"/>
      <c r="AF547" s="53"/>
      <c r="AG547" s="53"/>
      <c r="AH547" s="53"/>
      <c r="AI547" s="53"/>
      <c r="AJ547" s="53"/>
    </row>
    <row r="548">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c r="AA548" s="53"/>
      <c r="AB548" s="53"/>
      <c r="AC548" s="53"/>
      <c r="AD548" s="53"/>
      <c r="AE548" s="53"/>
      <c r="AF548" s="53"/>
      <c r="AG548" s="53"/>
      <c r="AH548" s="53"/>
      <c r="AI548" s="53"/>
      <c r="AJ548" s="53"/>
    </row>
    <row r="549">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c r="AA549" s="53"/>
      <c r="AB549" s="53"/>
      <c r="AC549" s="53"/>
      <c r="AD549" s="53"/>
      <c r="AE549" s="53"/>
      <c r="AF549" s="53"/>
      <c r="AG549" s="53"/>
      <c r="AH549" s="53"/>
      <c r="AI549" s="53"/>
      <c r="AJ549" s="53"/>
    </row>
    <row r="550">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c r="AA550" s="53"/>
      <c r="AB550" s="53"/>
      <c r="AC550" s="53"/>
      <c r="AD550" s="53"/>
      <c r="AE550" s="53"/>
      <c r="AF550" s="53"/>
      <c r="AG550" s="53"/>
      <c r="AH550" s="53"/>
      <c r="AI550" s="53"/>
      <c r="AJ550" s="53"/>
    </row>
    <row r="55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c r="AA551" s="53"/>
      <c r="AB551" s="53"/>
      <c r="AC551" s="53"/>
      <c r="AD551" s="53"/>
      <c r="AE551" s="53"/>
      <c r="AF551" s="53"/>
      <c r="AG551" s="53"/>
      <c r="AH551" s="53"/>
      <c r="AI551" s="53"/>
      <c r="AJ551" s="53"/>
    </row>
    <row r="552">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c r="AA552" s="53"/>
      <c r="AB552" s="53"/>
      <c r="AC552" s="53"/>
      <c r="AD552" s="53"/>
      <c r="AE552" s="53"/>
      <c r="AF552" s="53"/>
      <c r="AG552" s="53"/>
      <c r="AH552" s="53"/>
      <c r="AI552" s="53"/>
      <c r="AJ552" s="53"/>
    </row>
    <row r="553">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c r="AA553" s="53"/>
      <c r="AB553" s="53"/>
      <c r="AC553" s="53"/>
      <c r="AD553" s="53"/>
      <c r="AE553" s="53"/>
      <c r="AF553" s="53"/>
      <c r="AG553" s="53"/>
      <c r="AH553" s="53"/>
      <c r="AI553" s="53"/>
      <c r="AJ553" s="53"/>
    </row>
    <row r="554">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c r="AA554" s="53"/>
      <c r="AB554" s="53"/>
      <c r="AC554" s="53"/>
      <c r="AD554" s="53"/>
      <c r="AE554" s="53"/>
      <c r="AF554" s="53"/>
      <c r="AG554" s="53"/>
      <c r="AH554" s="53"/>
      <c r="AI554" s="53"/>
      <c r="AJ554" s="53"/>
    </row>
    <row r="55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c r="AA555" s="53"/>
      <c r="AB555" s="53"/>
      <c r="AC555" s="53"/>
      <c r="AD555" s="53"/>
      <c r="AE555" s="53"/>
      <c r="AF555" s="53"/>
      <c r="AG555" s="53"/>
      <c r="AH555" s="53"/>
      <c r="AI555" s="53"/>
      <c r="AJ555" s="53"/>
    </row>
    <row r="556">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c r="AA556" s="53"/>
      <c r="AB556" s="53"/>
      <c r="AC556" s="53"/>
      <c r="AD556" s="53"/>
      <c r="AE556" s="53"/>
      <c r="AF556" s="53"/>
      <c r="AG556" s="53"/>
      <c r="AH556" s="53"/>
      <c r="AI556" s="53"/>
      <c r="AJ556" s="53"/>
    </row>
    <row r="557">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c r="AA557" s="53"/>
      <c r="AB557" s="53"/>
      <c r="AC557" s="53"/>
      <c r="AD557" s="53"/>
      <c r="AE557" s="53"/>
      <c r="AF557" s="53"/>
      <c r="AG557" s="53"/>
      <c r="AH557" s="53"/>
      <c r="AI557" s="53"/>
      <c r="AJ557" s="53"/>
    </row>
    <row r="558">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c r="AA558" s="53"/>
      <c r="AB558" s="53"/>
      <c r="AC558" s="53"/>
      <c r="AD558" s="53"/>
      <c r="AE558" s="53"/>
      <c r="AF558" s="53"/>
      <c r="AG558" s="53"/>
      <c r="AH558" s="53"/>
      <c r="AI558" s="53"/>
      <c r="AJ558" s="53"/>
    </row>
    <row r="559">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c r="AA559" s="53"/>
      <c r="AB559" s="53"/>
      <c r="AC559" s="53"/>
      <c r="AD559" s="53"/>
      <c r="AE559" s="53"/>
      <c r="AF559" s="53"/>
      <c r="AG559" s="53"/>
      <c r="AH559" s="53"/>
      <c r="AI559" s="53"/>
      <c r="AJ559" s="53"/>
    </row>
    <row r="560">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c r="AA560" s="53"/>
      <c r="AB560" s="53"/>
      <c r="AC560" s="53"/>
      <c r="AD560" s="53"/>
      <c r="AE560" s="53"/>
      <c r="AF560" s="53"/>
      <c r="AG560" s="53"/>
      <c r="AH560" s="53"/>
      <c r="AI560" s="53"/>
      <c r="AJ560" s="53"/>
    </row>
    <row r="56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c r="AA561" s="53"/>
      <c r="AB561" s="53"/>
      <c r="AC561" s="53"/>
      <c r="AD561" s="53"/>
      <c r="AE561" s="53"/>
      <c r="AF561" s="53"/>
      <c r="AG561" s="53"/>
      <c r="AH561" s="53"/>
      <c r="AI561" s="53"/>
      <c r="AJ561" s="53"/>
    </row>
    <row r="562">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c r="AA562" s="53"/>
      <c r="AB562" s="53"/>
      <c r="AC562" s="53"/>
      <c r="AD562" s="53"/>
      <c r="AE562" s="53"/>
      <c r="AF562" s="53"/>
      <c r="AG562" s="53"/>
      <c r="AH562" s="53"/>
      <c r="AI562" s="53"/>
      <c r="AJ562" s="53"/>
    </row>
    <row r="563">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c r="AA563" s="53"/>
      <c r="AB563" s="53"/>
      <c r="AC563" s="53"/>
      <c r="AD563" s="53"/>
      <c r="AE563" s="53"/>
      <c r="AF563" s="53"/>
      <c r="AG563" s="53"/>
      <c r="AH563" s="53"/>
      <c r="AI563" s="53"/>
      <c r="AJ563" s="53"/>
    </row>
    <row r="564">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3"/>
    </row>
    <row r="56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c r="AA565" s="53"/>
      <c r="AB565" s="53"/>
      <c r="AC565" s="53"/>
      <c r="AD565" s="53"/>
      <c r="AE565" s="53"/>
      <c r="AF565" s="53"/>
      <c r="AG565" s="53"/>
      <c r="AH565" s="53"/>
      <c r="AI565" s="53"/>
      <c r="AJ565" s="53"/>
    </row>
    <row r="566">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c r="AA566" s="53"/>
      <c r="AB566" s="53"/>
      <c r="AC566" s="53"/>
      <c r="AD566" s="53"/>
      <c r="AE566" s="53"/>
      <c r="AF566" s="53"/>
      <c r="AG566" s="53"/>
      <c r="AH566" s="53"/>
      <c r="AI566" s="53"/>
      <c r="AJ566" s="53"/>
    </row>
    <row r="567">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c r="AA567" s="53"/>
      <c r="AB567" s="53"/>
      <c r="AC567" s="53"/>
      <c r="AD567" s="53"/>
      <c r="AE567" s="53"/>
      <c r="AF567" s="53"/>
      <c r="AG567" s="53"/>
      <c r="AH567" s="53"/>
      <c r="AI567" s="53"/>
      <c r="AJ567" s="53"/>
    </row>
    <row r="568">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c r="AA568" s="53"/>
      <c r="AB568" s="53"/>
      <c r="AC568" s="53"/>
      <c r="AD568" s="53"/>
      <c r="AE568" s="53"/>
      <c r="AF568" s="53"/>
      <c r="AG568" s="53"/>
      <c r="AH568" s="53"/>
      <c r="AI568" s="53"/>
      <c r="AJ568" s="53"/>
    </row>
    <row r="569">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c r="AA569" s="53"/>
      <c r="AB569" s="53"/>
      <c r="AC569" s="53"/>
      <c r="AD569" s="53"/>
      <c r="AE569" s="53"/>
      <c r="AF569" s="53"/>
      <c r="AG569" s="53"/>
      <c r="AH569" s="53"/>
      <c r="AI569" s="53"/>
      <c r="AJ569" s="53"/>
    </row>
    <row r="570">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c r="AA570" s="53"/>
      <c r="AB570" s="53"/>
      <c r="AC570" s="53"/>
      <c r="AD570" s="53"/>
      <c r="AE570" s="53"/>
      <c r="AF570" s="53"/>
      <c r="AG570" s="53"/>
      <c r="AH570" s="53"/>
      <c r="AI570" s="53"/>
      <c r="AJ570" s="53"/>
    </row>
    <row r="57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c r="AA571" s="53"/>
      <c r="AB571" s="53"/>
      <c r="AC571" s="53"/>
      <c r="AD571" s="53"/>
      <c r="AE571" s="53"/>
      <c r="AF571" s="53"/>
      <c r="AG571" s="53"/>
      <c r="AH571" s="53"/>
      <c r="AI571" s="53"/>
      <c r="AJ571" s="53"/>
    </row>
    <row r="572">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c r="AA572" s="53"/>
      <c r="AB572" s="53"/>
      <c r="AC572" s="53"/>
      <c r="AD572" s="53"/>
      <c r="AE572" s="53"/>
      <c r="AF572" s="53"/>
      <c r="AG572" s="53"/>
      <c r="AH572" s="53"/>
      <c r="AI572" s="53"/>
      <c r="AJ572" s="53"/>
    </row>
    <row r="573">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c r="AA573" s="53"/>
      <c r="AB573" s="53"/>
      <c r="AC573" s="53"/>
      <c r="AD573" s="53"/>
      <c r="AE573" s="53"/>
      <c r="AF573" s="53"/>
      <c r="AG573" s="53"/>
      <c r="AH573" s="53"/>
      <c r="AI573" s="53"/>
      <c r="AJ573" s="53"/>
    </row>
    <row r="574">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c r="AA574" s="53"/>
      <c r="AB574" s="53"/>
      <c r="AC574" s="53"/>
      <c r="AD574" s="53"/>
      <c r="AE574" s="53"/>
      <c r="AF574" s="53"/>
      <c r="AG574" s="53"/>
      <c r="AH574" s="53"/>
      <c r="AI574" s="53"/>
      <c r="AJ574" s="53"/>
    </row>
    <row r="57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c r="AA575" s="53"/>
      <c r="AB575" s="53"/>
      <c r="AC575" s="53"/>
      <c r="AD575" s="53"/>
      <c r="AE575" s="53"/>
      <c r="AF575" s="53"/>
      <c r="AG575" s="53"/>
      <c r="AH575" s="53"/>
      <c r="AI575" s="53"/>
      <c r="AJ575" s="53"/>
    </row>
    <row r="576">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c r="AA576" s="53"/>
      <c r="AB576" s="53"/>
      <c r="AC576" s="53"/>
      <c r="AD576" s="53"/>
      <c r="AE576" s="53"/>
      <c r="AF576" s="53"/>
      <c r="AG576" s="53"/>
      <c r="AH576" s="53"/>
      <c r="AI576" s="53"/>
      <c r="AJ576" s="53"/>
    </row>
    <row r="577">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c r="AA577" s="53"/>
      <c r="AB577" s="53"/>
      <c r="AC577" s="53"/>
      <c r="AD577" s="53"/>
      <c r="AE577" s="53"/>
      <c r="AF577" s="53"/>
      <c r="AG577" s="53"/>
      <c r="AH577" s="53"/>
      <c r="AI577" s="53"/>
      <c r="AJ577" s="53"/>
    </row>
    <row r="578">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row>
    <row r="579">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c r="AA579" s="53"/>
      <c r="AB579" s="53"/>
      <c r="AC579" s="53"/>
      <c r="AD579" s="53"/>
      <c r="AE579" s="53"/>
      <c r="AF579" s="53"/>
      <c r="AG579" s="53"/>
      <c r="AH579" s="53"/>
      <c r="AI579" s="53"/>
      <c r="AJ579" s="53"/>
    </row>
    <row r="580">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row>
    <row r="58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3"/>
    </row>
    <row r="582">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c r="AA582" s="53"/>
      <c r="AB582" s="53"/>
      <c r="AC582" s="53"/>
      <c r="AD582" s="53"/>
      <c r="AE582" s="53"/>
      <c r="AF582" s="53"/>
      <c r="AG582" s="53"/>
      <c r="AH582" s="53"/>
      <c r="AI582" s="53"/>
      <c r="AJ582" s="53"/>
    </row>
    <row r="583">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c r="AA583" s="53"/>
      <c r="AB583" s="53"/>
      <c r="AC583" s="53"/>
      <c r="AD583" s="53"/>
      <c r="AE583" s="53"/>
      <c r="AF583" s="53"/>
      <c r="AG583" s="53"/>
      <c r="AH583" s="53"/>
      <c r="AI583" s="53"/>
      <c r="AJ583" s="53"/>
    </row>
    <row r="584">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c r="AA584" s="53"/>
      <c r="AB584" s="53"/>
      <c r="AC584" s="53"/>
      <c r="AD584" s="53"/>
      <c r="AE584" s="53"/>
      <c r="AF584" s="53"/>
      <c r="AG584" s="53"/>
      <c r="AH584" s="53"/>
      <c r="AI584" s="53"/>
      <c r="AJ584" s="53"/>
    </row>
    <row r="58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c r="AA585" s="53"/>
      <c r="AB585" s="53"/>
      <c r="AC585" s="53"/>
      <c r="AD585" s="53"/>
      <c r="AE585" s="53"/>
      <c r="AF585" s="53"/>
      <c r="AG585" s="53"/>
      <c r="AH585" s="53"/>
      <c r="AI585" s="53"/>
      <c r="AJ585" s="53"/>
    </row>
    <row r="586">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c r="AA586" s="53"/>
      <c r="AB586" s="53"/>
      <c r="AC586" s="53"/>
      <c r="AD586" s="53"/>
      <c r="AE586" s="53"/>
      <c r="AF586" s="53"/>
      <c r="AG586" s="53"/>
      <c r="AH586" s="53"/>
      <c r="AI586" s="53"/>
      <c r="AJ586" s="53"/>
    </row>
    <row r="587">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c r="AA587" s="53"/>
      <c r="AB587" s="53"/>
      <c r="AC587" s="53"/>
      <c r="AD587" s="53"/>
      <c r="AE587" s="53"/>
      <c r="AF587" s="53"/>
      <c r="AG587" s="53"/>
      <c r="AH587" s="53"/>
      <c r="AI587" s="53"/>
      <c r="AJ587" s="53"/>
    </row>
    <row r="588">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c r="AA588" s="53"/>
      <c r="AB588" s="53"/>
      <c r="AC588" s="53"/>
      <c r="AD588" s="53"/>
      <c r="AE588" s="53"/>
      <c r="AF588" s="53"/>
      <c r="AG588" s="53"/>
      <c r="AH588" s="53"/>
      <c r="AI588" s="53"/>
      <c r="AJ588" s="53"/>
    </row>
    <row r="589">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c r="AA589" s="53"/>
      <c r="AB589" s="53"/>
      <c r="AC589" s="53"/>
      <c r="AD589" s="53"/>
      <c r="AE589" s="53"/>
      <c r="AF589" s="53"/>
      <c r="AG589" s="53"/>
      <c r="AH589" s="53"/>
      <c r="AI589" s="53"/>
      <c r="AJ589" s="53"/>
    </row>
    <row r="590">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c r="AA590" s="53"/>
      <c r="AB590" s="53"/>
      <c r="AC590" s="53"/>
      <c r="AD590" s="53"/>
      <c r="AE590" s="53"/>
      <c r="AF590" s="53"/>
      <c r="AG590" s="53"/>
      <c r="AH590" s="53"/>
      <c r="AI590" s="53"/>
      <c r="AJ590" s="53"/>
    </row>
    <row r="59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c r="AA591" s="53"/>
      <c r="AB591" s="53"/>
      <c r="AC591" s="53"/>
      <c r="AD591" s="53"/>
      <c r="AE591" s="53"/>
      <c r="AF591" s="53"/>
      <c r="AG591" s="53"/>
      <c r="AH591" s="53"/>
      <c r="AI591" s="53"/>
      <c r="AJ591" s="53"/>
    </row>
    <row r="592">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c r="AA592" s="53"/>
      <c r="AB592" s="53"/>
      <c r="AC592" s="53"/>
      <c r="AD592" s="53"/>
      <c r="AE592" s="53"/>
      <c r="AF592" s="53"/>
      <c r="AG592" s="53"/>
      <c r="AH592" s="53"/>
      <c r="AI592" s="53"/>
      <c r="AJ592" s="53"/>
    </row>
    <row r="593">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c r="AA593" s="53"/>
      <c r="AB593" s="53"/>
      <c r="AC593" s="53"/>
      <c r="AD593" s="53"/>
      <c r="AE593" s="53"/>
      <c r="AF593" s="53"/>
      <c r="AG593" s="53"/>
      <c r="AH593" s="53"/>
      <c r="AI593" s="53"/>
      <c r="AJ593" s="53"/>
    </row>
    <row r="594">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c r="AA594" s="53"/>
      <c r="AB594" s="53"/>
      <c r="AC594" s="53"/>
      <c r="AD594" s="53"/>
      <c r="AE594" s="53"/>
      <c r="AF594" s="53"/>
      <c r="AG594" s="53"/>
      <c r="AH594" s="53"/>
      <c r="AI594" s="53"/>
      <c r="AJ594" s="53"/>
    </row>
    <row r="59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row>
    <row r="596">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row>
    <row r="597">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3"/>
    </row>
    <row r="598">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c r="AA598" s="53"/>
      <c r="AB598" s="53"/>
      <c r="AC598" s="53"/>
      <c r="AD598" s="53"/>
      <c r="AE598" s="53"/>
      <c r="AF598" s="53"/>
      <c r="AG598" s="53"/>
      <c r="AH598" s="53"/>
      <c r="AI598" s="53"/>
      <c r="AJ598" s="53"/>
    </row>
    <row r="599">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c r="AA599" s="53"/>
      <c r="AB599" s="53"/>
      <c r="AC599" s="53"/>
      <c r="AD599" s="53"/>
      <c r="AE599" s="53"/>
      <c r="AF599" s="53"/>
      <c r="AG599" s="53"/>
      <c r="AH599" s="53"/>
      <c r="AI599" s="53"/>
      <c r="AJ599" s="53"/>
    </row>
    <row r="600">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c r="AA600" s="53"/>
      <c r="AB600" s="53"/>
      <c r="AC600" s="53"/>
      <c r="AD600" s="53"/>
      <c r="AE600" s="53"/>
      <c r="AF600" s="53"/>
      <c r="AG600" s="53"/>
      <c r="AH600" s="53"/>
      <c r="AI600" s="53"/>
      <c r="AJ600" s="53"/>
    </row>
    <row r="60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c r="AA601" s="53"/>
      <c r="AB601" s="53"/>
      <c r="AC601" s="53"/>
      <c r="AD601" s="53"/>
      <c r="AE601" s="53"/>
      <c r="AF601" s="53"/>
      <c r="AG601" s="53"/>
      <c r="AH601" s="53"/>
      <c r="AI601" s="53"/>
      <c r="AJ601" s="53"/>
    </row>
    <row r="602">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c r="AA602" s="53"/>
      <c r="AB602" s="53"/>
      <c r="AC602" s="53"/>
      <c r="AD602" s="53"/>
      <c r="AE602" s="53"/>
      <c r="AF602" s="53"/>
      <c r="AG602" s="53"/>
      <c r="AH602" s="53"/>
      <c r="AI602" s="53"/>
      <c r="AJ602" s="53"/>
    </row>
    <row r="603">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c r="AA603" s="53"/>
      <c r="AB603" s="53"/>
      <c r="AC603" s="53"/>
      <c r="AD603" s="53"/>
      <c r="AE603" s="53"/>
      <c r="AF603" s="53"/>
      <c r="AG603" s="53"/>
      <c r="AH603" s="53"/>
      <c r="AI603" s="53"/>
      <c r="AJ603" s="53"/>
    </row>
    <row r="604">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c r="AA604" s="53"/>
      <c r="AB604" s="53"/>
      <c r="AC604" s="53"/>
      <c r="AD604" s="53"/>
      <c r="AE604" s="53"/>
      <c r="AF604" s="53"/>
      <c r="AG604" s="53"/>
      <c r="AH604" s="53"/>
      <c r="AI604" s="53"/>
      <c r="AJ604" s="53"/>
    </row>
    <row r="60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c r="AA605" s="53"/>
      <c r="AB605" s="53"/>
      <c r="AC605" s="53"/>
      <c r="AD605" s="53"/>
      <c r="AE605" s="53"/>
      <c r="AF605" s="53"/>
      <c r="AG605" s="53"/>
      <c r="AH605" s="53"/>
      <c r="AI605" s="53"/>
      <c r="AJ605" s="53"/>
    </row>
    <row r="606">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c r="AA606" s="53"/>
      <c r="AB606" s="53"/>
      <c r="AC606" s="53"/>
      <c r="AD606" s="53"/>
      <c r="AE606" s="53"/>
      <c r="AF606" s="53"/>
      <c r="AG606" s="53"/>
      <c r="AH606" s="53"/>
      <c r="AI606" s="53"/>
      <c r="AJ606" s="53"/>
    </row>
    <row r="607">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c r="AA607" s="53"/>
      <c r="AB607" s="53"/>
      <c r="AC607" s="53"/>
      <c r="AD607" s="53"/>
      <c r="AE607" s="53"/>
      <c r="AF607" s="53"/>
      <c r="AG607" s="53"/>
      <c r="AH607" s="53"/>
      <c r="AI607" s="53"/>
      <c r="AJ607" s="53"/>
    </row>
    <row r="608">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c r="AA608" s="53"/>
      <c r="AB608" s="53"/>
      <c r="AC608" s="53"/>
      <c r="AD608" s="53"/>
      <c r="AE608" s="53"/>
      <c r="AF608" s="53"/>
      <c r="AG608" s="53"/>
      <c r="AH608" s="53"/>
      <c r="AI608" s="53"/>
      <c r="AJ608" s="53"/>
    </row>
    <row r="609">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c r="AA609" s="53"/>
      <c r="AB609" s="53"/>
      <c r="AC609" s="53"/>
      <c r="AD609" s="53"/>
      <c r="AE609" s="53"/>
      <c r="AF609" s="53"/>
      <c r="AG609" s="53"/>
      <c r="AH609" s="53"/>
      <c r="AI609" s="53"/>
      <c r="AJ609" s="53"/>
    </row>
    <row r="610">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row>
    <row r="61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c r="AA611" s="53"/>
      <c r="AB611" s="53"/>
      <c r="AC611" s="53"/>
      <c r="AD611" s="53"/>
      <c r="AE611" s="53"/>
      <c r="AF611" s="53"/>
      <c r="AG611" s="53"/>
      <c r="AH611" s="53"/>
      <c r="AI611" s="53"/>
      <c r="AJ611" s="53"/>
    </row>
    <row r="612">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row>
    <row r="613">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c r="AA613" s="53"/>
      <c r="AB613" s="53"/>
      <c r="AC613" s="53"/>
      <c r="AD613" s="53"/>
      <c r="AE613" s="53"/>
      <c r="AF613" s="53"/>
      <c r="AG613" s="53"/>
      <c r="AH613" s="53"/>
      <c r="AI613" s="53"/>
      <c r="AJ613" s="53"/>
    </row>
    <row r="614">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c r="AA614" s="53"/>
      <c r="AB614" s="53"/>
      <c r="AC614" s="53"/>
      <c r="AD614" s="53"/>
      <c r="AE614" s="53"/>
      <c r="AF614" s="53"/>
      <c r="AG614" s="53"/>
      <c r="AH614" s="53"/>
      <c r="AI614" s="53"/>
      <c r="AJ614" s="53"/>
    </row>
    <row r="61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c r="AA615" s="53"/>
      <c r="AB615" s="53"/>
      <c r="AC615" s="53"/>
      <c r="AD615" s="53"/>
      <c r="AE615" s="53"/>
      <c r="AF615" s="53"/>
      <c r="AG615" s="53"/>
      <c r="AH615" s="53"/>
      <c r="AI615" s="53"/>
      <c r="AJ615" s="53"/>
    </row>
    <row r="616">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c r="AA616" s="53"/>
      <c r="AB616" s="53"/>
      <c r="AC616" s="53"/>
      <c r="AD616" s="53"/>
      <c r="AE616" s="53"/>
      <c r="AF616" s="53"/>
      <c r="AG616" s="53"/>
      <c r="AH616" s="53"/>
      <c r="AI616" s="53"/>
      <c r="AJ616" s="53"/>
    </row>
    <row r="617">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c r="AA617" s="53"/>
      <c r="AB617" s="53"/>
      <c r="AC617" s="53"/>
      <c r="AD617" s="53"/>
      <c r="AE617" s="53"/>
      <c r="AF617" s="53"/>
      <c r="AG617" s="53"/>
      <c r="AH617" s="53"/>
      <c r="AI617" s="53"/>
      <c r="AJ617" s="53"/>
    </row>
    <row r="618">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c r="AA618" s="53"/>
      <c r="AB618" s="53"/>
      <c r="AC618" s="53"/>
      <c r="AD618" s="53"/>
      <c r="AE618" s="53"/>
      <c r="AF618" s="53"/>
      <c r="AG618" s="53"/>
      <c r="AH618" s="53"/>
      <c r="AI618" s="53"/>
      <c r="AJ618" s="53"/>
    </row>
    <row r="619">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c r="AA619" s="53"/>
      <c r="AB619" s="53"/>
      <c r="AC619" s="53"/>
      <c r="AD619" s="53"/>
      <c r="AE619" s="53"/>
      <c r="AF619" s="53"/>
      <c r="AG619" s="53"/>
      <c r="AH619" s="53"/>
      <c r="AI619" s="53"/>
      <c r="AJ619" s="53"/>
    </row>
    <row r="620">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c r="AA620" s="53"/>
      <c r="AB620" s="53"/>
      <c r="AC620" s="53"/>
      <c r="AD620" s="53"/>
      <c r="AE620" s="53"/>
      <c r="AF620" s="53"/>
      <c r="AG620" s="53"/>
      <c r="AH620" s="53"/>
      <c r="AI620" s="53"/>
      <c r="AJ620" s="53"/>
    </row>
    <row r="62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c r="AA621" s="53"/>
      <c r="AB621" s="53"/>
      <c r="AC621" s="53"/>
      <c r="AD621" s="53"/>
      <c r="AE621" s="53"/>
      <c r="AF621" s="53"/>
      <c r="AG621" s="53"/>
      <c r="AH621" s="53"/>
      <c r="AI621" s="53"/>
      <c r="AJ621" s="53"/>
    </row>
    <row r="622">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3"/>
    </row>
    <row r="623">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3"/>
      <c r="AG623" s="53"/>
      <c r="AH623" s="53"/>
      <c r="AI623" s="53"/>
      <c r="AJ623" s="53"/>
    </row>
    <row r="624">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c r="AA624" s="53"/>
      <c r="AB624" s="53"/>
      <c r="AC624" s="53"/>
      <c r="AD624" s="53"/>
      <c r="AE624" s="53"/>
      <c r="AF624" s="53"/>
      <c r="AG624" s="53"/>
      <c r="AH624" s="53"/>
      <c r="AI624" s="53"/>
      <c r="AJ624" s="53"/>
    </row>
    <row r="62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c r="AA625" s="53"/>
      <c r="AB625" s="53"/>
      <c r="AC625" s="53"/>
      <c r="AD625" s="53"/>
      <c r="AE625" s="53"/>
      <c r="AF625" s="53"/>
      <c r="AG625" s="53"/>
      <c r="AH625" s="53"/>
      <c r="AI625" s="53"/>
      <c r="AJ625" s="53"/>
    </row>
    <row r="626">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53"/>
      <c r="AG626" s="53"/>
      <c r="AH626" s="53"/>
      <c r="AI626" s="53"/>
      <c r="AJ626" s="53"/>
    </row>
    <row r="627">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c r="AA627" s="53"/>
      <c r="AB627" s="53"/>
      <c r="AC627" s="53"/>
      <c r="AD627" s="53"/>
      <c r="AE627" s="53"/>
      <c r="AF627" s="53"/>
      <c r="AG627" s="53"/>
      <c r="AH627" s="53"/>
      <c r="AI627" s="53"/>
      <c r="AJ627" s="53"/>
    </row>
    <row r="628">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c r="AA628" s="53"/>
      <c r="AB628" s="53"/>
      <c r="AC628" s="53"/>
      <c r="AD628" s="53"/>
      <c r="AE628" s="53"/>
      <c r="AF628" s="53"/>
      <c r="AG628" s="53"/>
      <c r="AH628" s="53"/>
      <c r="AI628" s="53"/>
      <c r="AJ628" s="53"/>
    </row>
    <row r="629">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row>
    <row r="630">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c r="AA630" s="53"/>
      <c r="AB630" s="53"/>
      <c r="AC630" s="53"/>
      <c r="AD630" s="53"/>
      <c r="AE630" s="53"/>
      <c r="AF630" s="53"/>
      <c r="AG630" s="53"/>
      <c r="AH630" s="53"/>
      <c r="AI630" s="53"/>
      <c r="AJ630" s="53"/>
    </row>
    <row r="63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c r="AA631" s="53"/>
      <c r="AB631" s="53"/>
      <c r="AC631" s="53"/>
      <c r="AD631" s="53"/>
      <c r="AE631" s="53"/>
      <c r="AF631" s="53"/>
      <c r="AG631" s="53"/>
      <c r="AH631" s="53"/>
      <c r="AI631" s="53"/>
      <c r="AJ631" s="53"/>
    </row>
    <row r="632">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c r="AA632" s="53"/>
      <c r="AB632" s="53"/>
      <c r="AC632" s="53"/>
      <c r="AD632" s="53"/>
      <c r="AE632" s="53"/>
      <c r="AF632" s="53"/>
      <c r="AG632" s="53"/>
      <c r="AH632" s="53"/>
      <c r="AI632" s="53"/>
      <c r="AJ632" s="53"/>
    </row>
    <row r="633">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c r="AA633" s="53"/>
      <c r="AB633" s="53"/>
      <c r="AC633" s="53"/>
      <c r="AD633" s="53"/>
      <c r="AE633" s="53"/>
      <c r="AF633" s="53"/>
      <c r="AG633" s="53"/>
      <c r="AH633" s="53"/>
      <c r="AI633" s="53"/>
      <c r="AJ633" s="53"/>
    </row>
    <row r="634">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c r="AA634" s="53"/>
      <c r="AB634" s="53"/>
      <c r="AC634" s="53"/>
      <c r="AD634" s="53"/>
      <c r="AE634" s="53"/>
      <c r="AF634" s="53"/>
      <c r="AG634" s="53"/>
      <c r="AH634" s="53"/>
      <c r="AI634" s="53"/>
      <c r="AJ634" s="53"/>
    </row>
    <row r="63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c r="AA635" s="53"/>
      <c r="AB635" s="53"/>
      <c r="AC635" s="53"/>
      <c r="AD635" s="53"/>
      <c r="AE635" s="53"/>
      <c r="AF635" s="53"/>
      <c r="AG635" s="53"/>
      <c r="AH635" s="53"/>
      <c r="AI635" s="53"/>
      <c r="AJ635" s="53"/>
    </row>
    <row r="636">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c r="AA636" s="53"/>
      <c r="AB636" s="53"/>
      <c r="AC636" s="53"/>
      <c r="AD636" s="53"/>
      <c r="AE636" s="53"/>
      <c r="AF636" s="53"/>
      <c r="AG636" s="53"/>
      <c r="AH636" s="53"/>
      <c r="AI636" s="53"/>
      <c r="AJ636" s="53"/>
    </row>
    <row r="637">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c r="AA637" s="53"/>
      <c r="AB637" s="53"/>
      <c r="AC637" s="53"/>
      <c r="AD637" s="53"/>
      <c r="AE637" s="53"/>
      <c r="AF637" s="53"/>
      <c r="AG637" s="53"/>
      <c r="AH637" s="53"/>
      <c r="AI637" s="53"/>
      <c r="AJ637" s="53"/>
    </row>
    <row r="638">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c r="AA638" s="53"/>
      <c r="AB638" s="53"/>
      <c r="AC638" s="53"/>
      <c r="AD638" s="53"/>
      <c r="AE638" s="53"/>
      <c r="AF638" s="53"/>
      <c r="AG638" s="53"/>
      <c r="AH638" s="53"/>
      <c r="AI638" s="53"/>
      <c r="AJ638" s="53"/>
    </row>
    <row r="639">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c r="AA639" s="53"/>
      <c r="AB639" s="53"/>
      <c r="AC639" s="53"/>
      <c r="AD639" s="53"/>
      <c r="AE639" s="53"/>
      <c r="AF639" s="53"/>
      <c r="AG639" s="53"/>
      <c r="AH639" s="53"/>
      <c r="AI639" s="53"/>
      <c r="AJ639" s="53"/>
    </row>
    <row r="640">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c r="AA640" s="53"/>
      <c r="AB640" s="53"/>
      <c r="AC640" s="53"/>
      <c r="AD640" s="53"/>
      <c r="AE640" s="53"/>
      <c r="AF640" s="53"/>
      <c r="AG640" s="53"/>
      <c r="AH640" s="53"/>
      <c r="AI640" s="53"/>
      <c r="AJ640" s="53"/>
    </row>
    <row r="64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c r="AA641" s="53"/>
      <c r="AB641" s="53"/>
      <c r="AC641" s="53"/>
      <c r="AD641" s="53"/>
      <c r="AE641" s="53"/>
      <c r="AF641" s="53"/>
      <c r="AG641" s="53"/>
      <c r="AH641" s="53"/>
      <c r="AI641" s="53"/>
      <c r="AJ641" s="53"/>
    </row>
    <row r="642">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c r="AA642" s="53"/>
      <c r="AB642" s="53"/>
      <c r="AC642" s="53"/>
      <c r="AD642" s="53"/>
      <c r="AE642" s="53"/>
      <c r="AF642" s="53"/>
      <c r="AG642" s="53"/>
      <c r="AH642" s="53"/>
      <c r="AI642" s="53"/>
      <c r="AJ642" s="53"/>
    </row>
    <row r="643">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c r="AA643" s="53"/>
      <c r="AB643" s="53"/>
      <c r="AC643" s="53"/>
      <c r="AD643" s="53"/>
      <c r="AE643" s="53"/>
      <c r="AF643" s="53"/>
      <c r="AG643" s="53"/>
      <c r="AH643" s="53"/>
      <c r="AI643" s="53"/>
      <c r="AJ643" s="53"/>
    </row>
    <row r="644">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3"/>
    </row>
    <row r="64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c r="AA645" s="53"/>
      <c r="AB645" s="53"/>
      <c r="AC645" s="53"/>
      <c r="AD645" s="53"/>
      <c r="AE645" s="53"/>
      <c r="AF645" s="53"/>
      <c r="AG645" s="53"/>
      <c r="AH645" s="53"/>
      <c r="AI645" s="53"/>
      <c r="AJ645" s="53"/>
    </row>
    <row r="646">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c r="AA646" s="53"/>
      <c r="AB646" s="53"/>
      <c r="AC646" s="53"/>
      <c r="AD646" s="53"/>
      <c r="AE646" s="53"/>
      <c r="AF646" s="53"/>
      <c r="AG646" s="53"/>
      <c r="AH646" s="53"/>
      <c r="AI646" s="53"/>
      <c r="AJ646" s="53"/>
    </row>
    <row r="647">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c r="AA647" s="53"/>
      <c r="AB647" s="53"/>
      <c r="AC647" s="53"/>
      <c r="AD647" s="53"/>
      <c r="AE647" s="53"/>
      <c r="AF647" s="53"/>
      <c r="AG647" s="53"/>
      <c r="AH647" s="53"/>
      <c r="AI647" s="53"/>
      <c r="AJ647" s="53"/>
    </row>
    <row r="648">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c r="AA648" s="53"/>
      <c r="AB648" s="53"/>
      <c r="AC648" s="53"/>
      <c r="AD648" s="53"/>
      <c r="AE648" s="53"/>
      <c r="AF648" s="53"/>
      <c r="AG648" s="53"/>
      <c r="AH648" s="53"/>
      <c r="AI648" s="53"/>
      <c r="AJ648" s="53"/>
    </row>
    <row r="649">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c r="AA649" s="53"/>
      <c r="AB649" s="53"/>
      <c r="AC649" s="53"/>
      <c r="AD649" s="53"/>
      <c r="AE649" s="53"/>
      <c r="AF649" s="53"/>
      <c r="AG649" s="53"/>
      <c r="AH649" s="53"/>
      <c r="AI649" s="53"/>
      <c r="AJ649" s="53"/>
    </row>
    <row r="650">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c r="AA650" s="53"/>
      <c r="AB650" s="53"/>
      <c r="AC650" s="53"/>
      <c r="AD650" s="53"/>
      <c r="AE650" s="53"/>
      <c r="AF650" s="53"/>
      <c r="AG650" s="53"/>
      <c r="AH650" s="53"/>
      <c r="AI650" s="53"/>
      <c r="AJ650" s="53"/>
    </row>
    <row r="65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c r="AA651" s="53"/>
      <c r="AB651" s="53"/>
      <c r="AC651" s="53"/>
      <c r="AD651" s="53"/>
      <c r="AE651" s="53"/>
      <c r="AF651" s="53"/>
      <c r="AG651" s="53"/>
      <c r="AH651" s="53"/>
      <c r="AI651" s="53"/>
      <c r="AJ651" s="53"/>
    </row>
    <row r="652">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c r="AA652" s="53"/>
      <c r="AB652" s="53"/>
      <c r="AC652" s="53"/>
      <c r="AD652" s="53"/>
      <c r="AE652" s="53"/>
      <c r="AF652" s="53"/>
      <c r="AG652" s="53"/>
      <c r="AH652" s="53"/>
      <c r="AI652" s="53"/>
      <c r="AJ652" s="53"/>
    </row>
    <row r="653">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row>
    <row r="654">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c r="AA654" s="53"/>
      <c r="AB654" s="53"/>
      <c r="AC654" s="53"/>
      <c r="AD654" s="53"/>
      <c r="AE654" s="53"/>
      <c r="AF654" s="53"/>
      <c r="AG654" s="53"/>
      <c r="AH654" s="53"/>
      <c r="AI654" s="53"/>
      <c r="AJ654" s="53"/>
    </row>
    <row r="65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row>
    <row r="656">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c r="AA656" s="53"/>
      <c r="AB656" s="53"/>
      <c r="AC656" s="53"/>
      <c r="AD656" s="53"/>
      <c r="AE656" s="53"/>
      <c r="AF656" s="53"/>
      <c r="AG656" s="53"/>
      <c r="AH656" s="53"/>
      <c r="AI656" s="53"/>
      <c r="AJ656" s="53"/>
    </row>
    <row r="657">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c r="AA657" s="53"/>
      <c r="AB657" s="53"/>
      <c r="AC657" s="53"/>
      <c r="AD657" s="53"/>
      <c r="AE657" s="53"/>
      <c r="AF657" s="53"/>
      <c r="AG657" s="53"/>
      <c r="AH657" s="53"/>
      <c r="AI657" s="53"/>
      <c r="AJ657" s="53"/>
    </row>
    <row r="658">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c r="AA658" s="53"/>
      <c r="AB658" s="53"/>
      <c r="AC658" s="53"/>
      <c r="AD658" s="53"/>
      <c r="AE658" s="53"/>
      <c r="AF658" s="53"/>
      <c r="AG658" s="53"/>
      <c r="AH658" s="53"/>
      <c r="AI658" s="53"/>
      <c r="AJ658" s="53"/>
    </row>
    <row r="659">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c r="AA659" s="53"/>
      <c r="AB659" s="53"/>
      <c r="AC659" s="53"/>
      <c r="AD659" s="53"/>
      <c r="AE659" s="53"/>
      <c r="AF659" s="53"/>
      <c r="AG659" s="53"/>
      <c r="AH659" s="53"/>
      <c r="AI659" s="53"/>
      <c r="AJ659" s="53"/>
    </row>
    <row r="660">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c r="AA660" s="53"/>
      <c r="AB660" s="53"/>
      <c r="AC660" s="53"/>
      <c r="AD660" s="53"/>
      <c r="AE660" s="53"/>
      <c r="AF660" s="53"/>
      <c r="AG660" s="53"/>
      <c r="AH660" s="53"/>
      <c r="AI660" s="53"/>
      <c r="AJ660" s="53"/>
    </row>
    <row r="66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c r="AA661" s="53"/>
      <c r="AB661" s="53"/>
      <c r="AC661" s="53"/>
      <c r="AD661" s="53"/>
      <c r="AE661" s="53"/>
      <c r="AF661" s="53"/>
      <c r="AG661" s="53"/>
      <c r="AH661" s="53"/>
      <c r="AI661" s="53"/>
      <c r="AJ661" s="53"/>
    </row>
    <row r="662">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c r="AA662" s="53"/>
      <c r="AB662" s="53"/>
      <c r="AC662" s="53"/>
      <c r="AD662" s="53"/>
      <c r="AE662" s="53"/>
      <c r="AF662" s="53"/>
      <c r="AG662" s="53"/>
      <c r="AH662" s="53"/>
      <c r="AI662" s="53"/>
      <c r="AJ662" s="53"/>
    </row>
    <row r="663">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c r="AA663" s="53"/>
      <c r="AB663" s="53"/>
      <c r="AC663" s="53"/>
      <c r="AD663" s="53"/>
      <c r="AE663" s="53"/>
      <c r="AF663" s="53"/>
      <c r="AG663" s="53"/>
      <c r="AH663" s="53"/>
      <c r="AI663" s="53"/>
      <c r="AJ663" s="53"/>
    </row>
    <row r="664">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c r="AA664" s="53"/>
      <c r="AB664" s="53"/>
      <c r="AC664" s="53"/>
      <c r="AD664" s="53"/>
      <c r="AE664" s="53"/>
      <c r="AF664" s="53"/>
      <c r="AG664" s="53"/>
      <c r="AH664" s="53"/>
      <c r="AI664" s="53"/>
      <c r="AJ664" s="53"/>
    </row>
    <row r="66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c r="AA665" s="53"/>
      <c r="AB665" s="53"/>
      <c r="AC665" s="53"/>
      <c r="AD665" s="53"/>
      <c r="AE665" s="53"/>
      <c r="AF665" s="53"/>
      <c r="AG665" s="53"/>
      <c r="AH665" s="53"/>
      <c r="AI665" s="53"/>
      <c r="AJ665" s="53"/>
    </row>
    <row r="666">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c r="AG666" s="53"/>
      <c r="AH666" s="53"/>
      <c r="AI666" s="53"/>
      <c r="AJ666" s="53"/>
    </row>
    <row r="667">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c r="AG667" s="53"/>
      <c r="AH667" s="53"/>
      <c r="AI667" s="53"/>
      <c r="AJ667" s="53"/>
    </row>
    <row r="668">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c r="AA668" s="53"/>
      <c r="AB668" s="53"/>
      <c r="AC668" s="53"/>
      <c r="AD668" s="53"/>
      <c r="AE668" s="53"/>
      <c r="AF668" s="53"/>
      <c r="AG668" s="53"/>
      <c r="AH668" s="53"/>
      <c r="AI668" s="53"/>
      <c r="AJ668" s="53"/>
    </row>
    <row r="669">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c r="AA669" s="53"/>
      <c r="AB669" s="53"/>
      <c r="AC669" s="53"/>
      <c r="AD669" s="53"/>
      <c r="AE669" s="53"/>
      <c r="AF669" s="53"/>
      <c r="AG669" s="53"/>
      <c r="AH669" s="53"/>
      <c r="AI669" s="53"/>
      <c r="AJ669" s="53"/>
    </row>
    <row r="670">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c r="AA670" s="53"/>
      <c r="AB670" s="53"/>
      <c r="AC670" s="53"/>
      <c r="AD670" s="53"/>
      <c r="AE670" s="53"/>
      <c r="AF670" s="53"/>
      <c r="AG670" s="53"/>
      <c r="AH670" s="53"/>
      <c r="AI670" s="53"/>
      <c r="AJ670" s="53"/>
    </row>
    <row r="67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c r="AA671" s="53"/>
      <c r="AB671" s="53"/>
      <c r="AC671" s="53"/>
      <c r="AD671" s="53"/>
      <c r="AE671" s="53"/>
      <c r="AF671" s="53"/>
      <c r="AG671" s="53"/>
      <c r="AH671" s="53"/>
      <c r="AI671" s="53"/>
      <c r="AJ671" s="53"/>
    </row>
    <row r="672">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c r="AA672" s="53"/>
      <c r="AB672" s="53"/>
      <c r="AC672" s="53"/>
      <c r="AD672" s="53"/>
      <c r="AE672" s="53"/>
      <c r="AF672" s="53"/>
      <c r="AG672" s="53"/>
      <c r="AH672" s="53"/>
      <c r="AI672" s="53"/>
      <c r="AJ672" s="53"/>
    </row>
    <row r="673">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c r="AA673" s="53"/>
      <c r="AB673" s="53"/>
      <c r="AC673" s="53"/>
      <c r="AD673" s="53"/>
      <c r="AE673" s="53"/>
      <c r="AF673" s="53"/>
      <c r="AG673" s="53"/>
      <c r="AH673" s="53"/>
      <c r="AI673" s="53"/>
      <c r="AJ673" s="53"/>
    </row>
    <row r="674">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c r="AA674" s="53"/>
      <c r="AB674" s="53"/>
      <c r="AC674" s="53"/>
      <c r="AD674" s="53"/>
      <c r="AE674" s="53"/>
      <c r="AF674" s="53"/>
      <c r="AG674" s="53"/>
      <c r="AH674" s="53"/>
      <c r="AI674" s="53"/>
      <c r="AJ674" s="53"/>
    </row>
    <row r="67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c r="AA675" s="53"/>
      <c r="AB675" s="53"/>
      <c r="AC675" s="53"/>
      <c r="AD675" s="53"/>
      <c r="AE675" s="53"/>
      <c r="AF675" s="53"/>
      <c r="AG675" s="53"/>
      <c r="AH675" s="53"/>
      <c r="AI675" s="53"/>
      <c r="AJ675" s="53"/>
    </row>
    <row r="676">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c r="AA676" s="53"/>
      <c r="AB676" s="53"/>
      <c r="AC676" s="53"/>
      <c r="AD676" s="53"/>
      <c r="AE676" s="53"/>
      <c r="AF676" s="53"/>
      <c r="AG676" s="53"/>
      <c r="AH676" s="53"/>
      <c r="AI676" s="53"/>
      <c r="AJ676" s="53"/>
    </row>
    <row r="677">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c r="AA677" s="53"/>
      <c r="AB677" s="53"/>
      <c r="AC677" s="53"/>
      <c r="AD677" s="53"/>
      <c r="AE677" s="53"/>
      <c r="AF677" s="53"/>
      <c r="AG677" s="53"/>
      <c r="AH677" s="53"/>
      <c r="AI677" s="53"/>
      <c r="AJ677" s="53"/>
    </row>
    <row r="678">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c r="AA678" s="53"/>
      <c r="AB678" s="53"/>
      <c r="AC678" s="53"/>
      <c r="AD678" s="53"/>
      <c r="AE678" s="53"/>
      <c r="AF678" s="53"/>
      <c r="AG678" s="53"/>
      <c r="AH678" s="53"/>
      <c r="AI678" s="53"/>
      <c r="AJ678" s="53"/>
    </row>
    <row r="679">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c r="AA679" s="53"/>
      <c r="AB679" s="53"/>
      <c r="AC679" s="53"/>
      <c r="AD679" s="53"/>
      <c r="AE679" s="53"/>
      <c r="AF679" s="53"/>
      <c r="AG679" s="53"/>
      <c r="AH679" s="53"/>
      <c r="AI679" s="53"/>
      <c r="AJ679" s="53"/>
    </row>
    <row r="680">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c r="AA680" s="53"/>
      <c r="AB680" s="53"/>
      <c r="AC680" s="53"/>
      <c r="AD680" s="53"/>
      <c r="AE680" s="53"/>
      <c r="AF680" s="53"/>
      <c r="AG680" s="53"/>
      <c r="AH680" s="53"/>
      <c r="AI680" s="53"/>
      <c r="AJ680" s="53"/>
    </row>
    <row r="68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c r="AA681" s="53"/>
      <c r="AB681" s="53"/>
      <c r="AC681" s="53"/>
      <c r="AD681" s="53"/>
      <c r="AE681" s="53"/>
      <c r="AF681" s="53"/>
      <c r="AG681" s="53"/>
      <c r="AH681" s="53"/>
      <c r="AI681" s="53"/>
      <c r="AJ681" s="53"/>
    </row>
    <row r="682">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c r="AA682" s="53"/>
      <c r="AB682" s="53"/>
      <c r="AC682" s="53"/>
      <c r="AD682" s="53"/>
      <c r="AE682" s="53"/>
      <c r="AF682" s="53"/>
      <c r="AG682" s="53"/>
      <c r="AH682" s="53"/>
      <c r="AI682" s="53"/>
      <c r="AJ682" s="53"/>
    </row>
    <row r="683">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c r="AA683" s="53"/>
      <c r="AB683" s="53"/>
      <c r="AC683" s="53"/>
      <c r="AD683" s="53"/>
      <c r="AE683" s="53"/>
      <c r="AF683" s="53"/>
      <c r="AG683" s="53"/>
      <c r="AH683" s="53"/>
      <c r="AI683" s="53"/>
      <c r="AJ683" s="53"/>
    </row>
    <row r="684">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c r="AA684" s="53"/>
      <c r="AB684" s="53"/>
      <c r="AC684" s="53"/>
      <c r="AD684" s="53"/>
      <c r="AE684" s="53"/>
      <c r="AF684" s="53"/>
      <c r="AG684" s="53"/>
      <c r="AH684" s="53"/>
      <c r="AI684" s="53"/>
      <c r="AJ684" s="53"/>
    </row>
    <row r="68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c r="AA685" s="53"/>
      <c r="AB685" s="53"/>
      <c r="AC685" s="53"/>
      <c r="AD685" s="53"/>
      <c r="AE685" s="53"/>
      <c r="AF685" s="53"/>
      <c r="AG685" s="53"/>
      <c r="AH685" s="53"/>
      <c r="AI685" s="53"/>
      <c r="AJ685" s="53"/>
    </row>
    <row r="686">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c r="AA686" s="53"/>
      <c r="AB686" s="53"/>
      <c r="AC686" s="53"/>
      <c r="AD686" s="53"/>
      <c r="AE686" s="53"/>
      <c r="AF686" s="53"/>
      <c r="AG686" s="53"/>
      <c r="AH686" s="53"/>
      <c r="AI686" s="53"/>
      <c r="AJ686" s="53"/>
    </row>
    <row r="687">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c r="AA687" s="53"/>
      <c r="AB687" s="53"/>
      <c r="AC687" s="53"/>
      <c r="AD687" s="53"/>
      <c r="AE687" s="53"/>
      <c r="AF687" s="53"/>
      <c r="AG687" s="53"/>
      <c r="AH687" s="53"/>
      <c r="AI687" s="53"/>
      <c r="AJ687" s="53"/>
    </row>
    <row r="688">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c r="AA688" s="53"/>
      <c r="AB688" s="53"/>
      <c r="AC688" s="53"/>
      <c r="AD688" s="53"/>
      <c r="AE688" s="53"/>
      <c r="AF688" s="53"/>
      <c r="AG688" s="53"/>
      <c r="AH688" s="53"/>
      <c r="AI688" s="53"/>
      <c r="AJ688" s="53"/>
    </row>
    <row r="689">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c r="AA689" s="53"/>
      <c r="AB689" s="53"/>
      <c r="AC689" s="53"/>
      <c r="AD689" s="53"/>
      <c r="AE689" s="53"/>
      <c r="AF689" s="53"/>
      <c r="AG689" s="53"/>
      <c r="AH689" s="53"/>
      <c r="AI689" s="53"/>
      <c r="AJ689" s="53"/>
    </row>
    <row r="690">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c r="AA690" s="53"/>
      <c r="AB690" s="53"/>
      <c r="AC690" s="53"/>
      <c r="AD690" s="53"/>
      <c r="AE690" s="53"/>
      <c r="AF690" s="53"/>
      <c r="AG690" s="53"/>
      <c r="AH690" s="53"/>
      <c r="AI690" s="53"/>
      <c r="AJ690" s="53"/>
    </row>
    <row r="69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c r="AA691" s="53"/>
      <c r="AB691" s="53"/>
      <c r="AC691" s="53"/>
      <c r="AD691" s="53"/>
      <c r="AE691" s="53"/>
      <c r="AF691" s="53"/>
      <c r="AG691" s="53"/>
      <c r="AH691" s="53"/>
      <c r="AI691" s="53"/>
      <c r="AJ691" s="53"/>
    </row>
    <row r="692">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c r="AA692" s="53"/>
      <c r="AB692" s="53"/>
      <c r="AC692" s="53"/>
      <c r="AD692" s="53"/>
      <c r="AE692" s="53"/>
      <c r="AF692" s="53"/>
      <c r="AG692" s="53"/>
      <c r="AH692" s="53"/>
      <c r="AI692" s="53"/>
      <c r="AJ692" s="53"/>
    </row>
    <row r="693">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c r="AA693" s="53"/>
      <c r="AB693" s="53"/>
      <c r="AC693" s="53"/>
      <c r="AD693" s="53"/>
      <c r="AE693" s="53"/>
      <c r="AF693" s="53"/>
      <c r="AG693" s="53"/>
      <c r="AH693" s="53"/>
      <c r="AI693" s="53"/>
      <c r="AJ693" s="53"/>
    </row>
    <row r="694">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c r="AA694" s="53"/>
      <c r="AB694" s="53"/>
      <c r="AC694" s="53"/>
      <c r="AD694" s="53"/>
      <c r="AE694" s="53"/>
      <c r="AF694" s="53"/>
      <c r="AG694" s="53"/>
      <c r="AH694" s="53"/>
      <c r="AI694" s="53"/>
      <c r="AJ694" s="53"/>
    </row>
    <row r="69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c r="AA695" s="53"/>
      <c r="AB695" s="53"/>
      <c r="AC695" s="53"/>
      <c r="AD695" s="53"/>
      <c r="AE695" s="53"/>
      <c r="AF695" s="53"/>
      <c r="AG695" s="53"/>
      <c r="AH695" s="53"/>
      <c r="AI695" s="53"/>
      <c r="AJ695" s="53"/>
    </row>
    <row r="696">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c r="AA696" s="53"/>
      <c r="AB696" s="53"/>
      <c r="AC696" s="53"/>
      <c r="AD696" s="53"/>
      <c r="AE696" s="53"/>
      <c r="AF696" s="53"/>
      <c r="AG696" s="53"/>
      <c r="AH696" s="53"/>
      <c r="AI696" s="53"/>
      <c r="AJ696" s="53"/>
    </row>
    <row r="697">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c r="AA697" s="53"/>
      <c r="AB697" s="53"/>
      <c r="AC697" s="53"/>
      <c r="AD697" s="53"/>
      <c r="AE697" s="53"/>
      <c r="AF697" s="53"/>
      <c r="AG697" s="53"/>
      <c r="AH697" s="53"/>
      <c r="AI697" s="53"/>
      <c r="AJ697" s="53"/>
    </row>
    <row r="698">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c r="AA698" s="53"/>
      <c r="AB698" s="53"/>
      <c r="AC698" s="53"/>
      <c r="AD698" s="53"/>
      <c r="AE698" s="53"/>
      <c r="AF698" s="53"/>
      <c r="AG698" s="53"/>
      <c r="AH698" s="53"/>
      <c r="AI698" s="53"/>
      <c r="AJ698" s="53"/>
    </row>
    <row r="699">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c r="AA699" s="53"/>
      <c r="AB699" s="53"/>
      <c r="AC699" s="53"/>
      <c r="AD699" s="53"/>
      <c r="AE699" s="53"/>
      <c r="AF699" s="53"/>
      <c r="AG699" s="53"/>
      <c r="AH699" s="53"/>
      <c r="AI699" s="53"/>
      <c r="AJ699" s="53"/>
    </row>
    <row r="700">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c r="AA700" s="53"/>
      <c r="AB700" s="53"/>
      <c r="AC700" s="53"/>
      <c r="AD700" s="53"/>
      <c r="AE700" s="53"/>
      <c r="AF700" s="53"/>
      <c r="AG700" s="53"/>
      <c r="AH700" s="53"/>
      <c r="AI700" s="53"/>
      <c r="AJ700" s="53"/>
    </row>
    <row r="70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c r="AA701" s="53"/>
      <c r="AB701" s="53"/>
      <c r="AC701" s="53"/>
      <c r="AD701" s="53"/>
      <c r="AE701" s="53"/>
      <c r="AF701" s="53"/>
      <c r="AG701" s="53"/>
      <c r="AH701" s="53"/>
      <c r="AI701" s="53"/>
      <c r="AJ701" s="53"/>
    </row>
    <row r="702">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c r="AA702" s="53"/>
      <c r="AB702" s="53"/>
      <c r="AC702" s="53"/>
      <c r="AD702" s="53"/>
      <c r="AE702" s="53"/>
      <c r="AF702" s="53"/>
      <c r="AG702" s="53"/>
      <c r="AH702" s="53"/>
      <c r="AI702" s="53"/>
      <c r="AJ702" s="53"/>
    </row>
    <row r="703">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c r="AA703" s="53"/>
      <c r="AB703" s="53"/>
      <c r="AC703" s="53"/>
      <c r="AD703" s="53"/>
      <c r="AE703" s="53"/>
      <c r="AF703" s="53"/>
      <c r="AG703" s="53"/>
      <c r="AH703" s="53"/>
      <c r="AI703" s="53"/>
      <c r="AJ703" s="53"/>
    </row>
    <row r="704">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c r="AA704" s="53"/>
      <c r="AB704" s="53"/>
      <c r="AC704" s="53"/>
      <c r="AD704" s="53"/>
      <c r="AE704" s="53"/>
      <c r="AF704" s="53"/>
      <c r="AG704" s="53"/>
      <c r="AH704" s="53"/>
      <c r="AI704" s="53"/>
      <c r="AJ704" s="53"/>
    </row>
    <row r="70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c r="AA705" s="53"/>
      <c r="AB705" s="53"/>
      <c r="AC705" s="53"/>
      <c r="AD705" s="53"/>
      <c r="AE705" s="53"/>
      <c r="AF705" s="53"/>
      <c r="AG705" s="53"/>
      <c r="AH705" s="53"/>
      <c r="AI705" s="53"/>
      <c r="AJ705" s="53"/>
    </row>
    <row r="706">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c r="AA706" s="53"/>
      <c r="AB706" s="53"/>
      <c r="AC706" s="53"/>
      <c r="AD706" s="53"/>
      <c r="AE706" s="53"/>
      <c r="AF706" s="53"/>
      <c r="AG706" s="53"/>
      <c r="AH706" s="53"/>
      <c r="AI706" s="53"/>
      <c r="AJ706" s="53"/>
    </row>
    <row r="707">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c r="AA707" s="53"/>
      <c r="AB707" s="53"/>
      <c r="AC707" s="53"/>
      <c r="AD707" s="53"/>
      <c r="AE707" s="53"/>
      <c r="AF707" s="53"/>
      <c r="AG707" s="53"/>
      <c r="AH707" s="53"/>
      <c r="AI707" s="53"/>
      <c r="AJ707" s="53"/>
    </row>
    <row r="708">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c r="AA708" s="53"/>
      <c r="AB708" s="53"/>
      <c r="AC708" s="53"/>
      <c r="AD708" s="53"/>
      <c r="AE708" s="53"/>
      <c r="AF708" s="53"/>
      <c r="AG708" s="53"/>
      <c r="AH708" s="53"/>
      <c r="AI708" s="53"/>
      <c r="AJ708" s="53"/>
    </row>
    <row r="709">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c r="AA709" s="53"/>
      <c r="AB709" s="53"/>
      <c r="AC709" s="53"/>
      <c r="AD709" s="53"/>
      <c r="AE709" s="53"/>
      <c r="AF709" s="53"/>
      <c r="AG709" s="53"/>
      <c r="AH709" s="53"/>
      <c r="AI709" s="53"/>
      <c r="AJ709" s="53"/>
    </row>
    <row r="710">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c r="AA710" s="53"/>
      <c r="AB710" s="53"/>
      <c r="AC710" s="53"/>
      <c r="AD710" s="53"/>
      <c r="AE710" s="53"/>
      <c r="AF710" s="53"/>
      <c r="AG710" s="53"/>
      <c r="AH710" s="53"/>
      <c r="AI710" s="53"/>
      <c r="AJ710" s="53"/>
    </row>
    <row r="71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c r="AA711" s="53"/>
      <c r="AB711" s="53"/>
      <c r="AC711" s="53"/>
      <c r="AD711" s="53"/>
      <c r="AE711" s="53"/>
      <c r="AF711" s="53"/>
      <c r="AG711" s="53"/>
      <c r="AH711" s="53"/>
      <c r="AI711" s="53"/>
      <c r="AJ711" s="53"/>
    </row>
    <row r="712">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c r="AA712" s="53"/>
      <c r="AB712" s="53"/>
      <c r="AC712" s="53"/>
      <c r="AD712" s="53"/>
      <c r="AE712" s="53"/>
      <c r="AF712" s="53"/>
      <c r="AG712" s="53"/>
      <c r="AH712" s="53"/>
      <c r="AI712" s="53"/>
      <c r="AJ712" s="53"/>
    </row>
    <row r="713">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c r="AA713" s="53"/>
      <c r="AB713" s="53"/>
      <c r="AC713" s="53"/>
      <c r="AD713" s="53"/>
      <c r="AE713" s="53"/>
      <c r="AF713" s="53"/>
      <c r="AG713" s="53"/>
      <c r="AH713" s="53"/>
      <c r="AI713" s="53"/>
      <c r="AJ713" s="53"/>
    </row>
    <row r="714">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c r="AA714" s="53"/>
      <c r="AB714" s="53"/>
      <c r="AC714" s="53"/>
      <c r="AD714" s="53"/>
      <c r="AE714" s="53"/>
      <c r="AF714" s="53"/>
      <c r="AG714" s="53"/>
      <c r="AH714" s="53"/>
      <c r="AI714" s="53"/>
      <c r="AJ714" s="53"/>
    </row>
    <row r="71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53"/>
      <c r="AG715" s="53"/>
      <c r="AH715" s="53"/>
      <c r="AI715" s="53"/>
      <c r="AJ715" s="53"/>
    </row>
    <row r="716">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c r="AA716" s="53"/>
      <c r="AB716" s="53"/>
      <c r="AC716" s="53"/>
      <c r="AD716" s="53"/>
      <c r="AE716" s="53"/>
      <c r="AF716" s="53"/>
      <c r="AG716" s="53"/>
      <c r="AH716" s="53"/>
      <c r="AI716" s="53"/>
      <c r="AJ716" s="53"/>
    </row>
    <row r="717">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c r="AA717" s="53"/>
      <c r="AB717" s="53"/>
      <c r="AC717" s="53"/>
      <c r="AD717" s="53"/>
      <c r="AE717" s="53"/>
      <c r="AF717" s="53"/>
      <c r="AG717" s="53"/>
      <c r="AH717" s="53"/>
      <c r="AI717" s="53"/>
      <c r="AJ717" s="53"/>
    </row>
    <row r="718">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c r="AA718" s="53"/>
      <c r="AB718" s="53"/>
      <c r="AC718" s="53"/>
      <c r="AD718" s="53"/>
      <c r="AE718" s="53"/>
      <c r="AF718" s="53"/>
      <c r="AG718" s="53"/>
      <c r="AH718" s="53"/>
      <c r="AI718" s="53"/>
      <c r="AJ718" s="53"/>
    </row>
    <row r="719">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c r="AA719" s="53"/>
      <c r="AB719" s="53"/>
      <c r="AC719" s="53"/>
      <c r="AD719" s="53"/>
      <c r="AE719" s="53"/>
      <c r="AF719" s="53"/>
      <c r="AG719" s="53"/>
      <c r="AH719" s="53"/>
      <c r="AI719" s="53"/>
      <c r="AJ719" s="53"/>
    </row>
    <row r="720">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c r="AA720" s="53"/>
      <c r="AB720" s="53"/>
      <c r="AC720" s="53"/>
      <c r="AD720" s="53"/>
      <c r="AE720" s="53"/>
      <c r="AF720" s="53"/>
      <c r="AG720" s="53"/>
      <c r="AH720" s="53"/>
      <c r="AI720" s="53"/>
      <c r="AJ720" s="53"/>
    </row>
    <row r="72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c r="AA721" s="53"/>
      <c r="AB721" s="53"/>
      <c r="AC721" s="53"/>
      <c r="AD721" s="53"/>
      <c r="AE721" s="53"/>
      <c r="AF721" s="53"/>
      <c r="AG721" s="53"/>
      <c r="AH721" s="53"/>
      <c r="AI721" s="53"/>
      <c r="AJ721" s="53"/>
    </row>
    <row r="722">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c r="AA722" s="53"/>
      <c r="AB722" s="53"/>
      <c r="AC722" s="53"/>
      <c r="AD722" s="53"/>
      <c r="AE722" s="53"/>
      <c r="AF722" s="53"/>
      <c r="AG722" s="53"/>
      <c r="AH722" s="53"/>
      <c r="AI722" s="53"/>
      <c r="AJ722" s="53"/>
    </row>
    <row r="723">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c r="AA723" s="53"/>
      <c r="AB723" s="53"/>
      <c r="AC723" s="53"/>
      <c r="AD723" s="53"/>
      <c r="AE723" s="53"/>
      <c r="AF723" s="53"/>
      <c r="AG723" s="53"/>
      <c r="AH723" s="53"/>
      <c r="AI723" s="53"/>
      <c r="AJ723" s="53"/>
    </row>
    <row r="724">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c r="AA724" s="53"/>
      <c r="AB724" s="53"/>
      <c r="AC724" s="53"/>
      <c r="AD724" s="53"/>
      <c r="AE724" s="53"/>
      <c r="AF724" s="53"/>
      <c r="AG724" s="53"/>
      <c r="AH724" s="53"/>
      <c r="AI724" s="53"/>
      <c r="AJ724" s="53"/>
    </row>
    <row r="72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c r="AA725" s="53"/>
      <c r="AB725" s="53"/>
      <c r="AC725" s="53"/>
      <c r="AD725" s="53"/>
      <c r="AE725" s="53"/>
      <c r="AF725" s="53"/>
      <c r="AG725" s="53"/>
      <c r="AH725" s="53"/>
      <c r="AI725" s="53"/>
      <c r="AJ725" s="53"/>
    </row>
    <row r="726">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c r="AA726" s="53"/>
      <c r="AB726" s="53"/>
      <c r="AC726" s="53"/>
      <c r="AD726" s="53"/>
      <c r="AE726" s="53"/>
      <c r="AF726" s="53"/>
      <c r="AG726" s="53"/>
      <c r="AH726" s="53"/>
      <c r="AI726" s="53"/>
      <c r="AJ726" s="53"/>
    </row>
    <row r="727">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c r="AA727" s="53"/>
      <c r="AB727" s="53"/>
      <c r="AC727" s="53"/>
      <c r="AD727" s="53"/>
      <c r="AE727" s="53"/>
      <c r="AF727" s="53"/>
      <c r="AG727" s="53"/>
      <c r="AH727" s="53"/>
      <c r="AI727" s="53"/>
      <c r="AJ727" s="53"/>
    </row>
    <row r="728">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c r="AA728" s="53"/>
      <c r="AB728" s="53"/>
      <c r="AC728" s="53"/>
      <c r="AD728" s="53"/>
      <c r="AE728" s="53"/>
      <c r="AF728" s="53"/>
      <c r="AG728" s="53"/>
      <c r="AH728" s="53"/>
      <c r="AI728" s="53"/>
      <c r="AJ728" s="53"/>
    </row>
    <row r="729">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c r="AA729" s="53"/>
      <c r="AB729" s="53"/>
      <c r="AC729" s="53"/>
      <c r="AD729" s="53"/>
      <c r="AE729" s="53"/>
      <c r="AF729" s="53"/>
      <c r="AG729" s="53"/>
      <c r="AH729" s="53"/>
      <c r="AI729" s="53"/>
      <c r="AJ729" s="53"/>
    </row>
    <row r="730">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c r="AA730" s="53"/>
      <c r="AB730" s="53"/>
      <c r="AC730" s="53"/>
      <c r="AD730" s="53"/>
      <c r="AE730" s="53"/>
      <c r="AF730" s="53"/>
      <c r="AG730" s="53"/>
      <c r="AH730" s="53"/>
      <c r="AI730" s="53"/>
      <c r="AJ730" s="53"/>
    </row>
    <row r="73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c r="AA731" s="53"/>
      <c r="AB731" s="53"/>
      <c r="AC731" s="53"/>
      <c r="AD731" s="53"/>
      <c r="AE731" s="53"/>
      <c r="AF731" s="53"/>
      <c r="AG731" s="53"/>
      <c r="AH731" s="53"/>
      <c r="AI731" s="53"/>
      <c r="AJ731" s="53"/>
    </row>
    <row r="732">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c r="AA732" s="53"/>
      <c r="AB732" s="53"/>
      <c r="AC732" s="53"/>
      <c r="AD732" s="53"/>
      <c r="AE732" s="53"/>
      <c r="AF732" s="53"/>
      <c r="AG732" s="53"/>
      <c r="AH732" s="53"/>
      <c r="AI732" s="53"/>
      <c r="AJ732" s="53"/>
    </row>
    <row r="733">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c r="AA733" s="53"/>
      <c r="AB733" s="53"/>
      <c r="AC733" s="53"/>
      <c r="AD733" s="53"/>
      <c r="AE733" s="53"/>
      <c r="AF733" s="53"/>
      <c r="AG733" s="53"/>
      <c r="AH733" s="53"/>
      <c r="AI733" s="53"/>
      <c r="AJ733" s="53"/>
    </row>
    <row r="734">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c r="AA734" s="53"/>
      <c r="AB734" s="53"/>
      <c r="AC734" s="53"/>
      <c r="AD734" s="53"/>
      <c r="AE734" s="53"/>
      <c r="AF734" s="53"/>
      <c r="AG734" s="53"/>
      <c r="AH734" s="53"/>
      <c r="AI734" s="53"/>
      <c r="AJ734" s="53"/>
    </row>
    <row r="73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c r="AA735" s="53"/>
      <c r="AB735" s="53"/>
      <c r="AC735" s="53"/>
      <c r="AD735" s="53"/>
      <c r="AE735" s="53"/>
      <c r="AF735" s="53"/>
      <c r="AG735" s="53"/>
      <c r="AH735" s="53"/>
      <c r="AI735" s="53"/>
      <c r="AJ735" s="53"/>
    </row>
    <row r="736">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c r="AA736" s="53"/>
      <c r="AB736" s="53"/>
      <c r="AC736" s="53"/>
      <c r="AD736" s="53"/>
      <c r="AE736" s="53"/>
      <c r="AF736" s="53"/>
      <c r="AG736" s="53"/>
      <c r="AH736" s="53"/>
      <c r="AI736" s="53"/>
      <c r="AJ736" s="53"/>
    </row>
    <row r="737">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c r="AA737" s="53"/>
      <c r="AB737" s="53"/>
      <c r="AC737" s="53"/>
      <c r="AD737" s="53"/>
      <c r="AE737" s="53"/>
      <c r="AF737" s="53"/>
      <c r="AG737" s="53"/>
      <c r="AH737" s="53"/>
      <c r="AI737" s="53"/>
      <c r="AJ737" s="53"/>
    </row>
    <row r="738">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c r="AA738" s="53"/>
      <c r="AB738" s="53"/>
      <c r="AC738" s="53"/>
      <c r="AD738" s="53"/>
      <c r="AE738" s="53"/>
      <c r="AF738" s="53"/>
      <c r="AG738" s="53"/>
      <c r="AH738" s="53"/>
      <c r="AI738" s="53"/>
      <c r="AJ738" s="53"/>
    </row>
    <row r="739">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c r="AA739" s="53"/>
      <c r="AB739" s="53"/>
      <c r="AC739" s="53"/>
      <c r="AD739" s="53"/>
      <c r="AE739" s="53"/>
      <c r="AF739" s="53"/>
      <c r="AG739" s="53"/>
      <c r="AH739" s="53"/>
      <c r="AI739" s="53"/>
      <c r="AJ739" s="53"/>
    </row>
    <row r="740">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c r="AA740" s="53"/>
      <c r="AB740" s="53"/>
      <c r="AC740" s="53"/>
      <c r="AD740" s="53"/>
      <c r="AE740" s="53"/>
      <c r="AF740" s="53"/>
      <c r="AG740" s="53"/>
      <c r="AH740" s="53"/>
      <c r="AI740" s="53"/>
      <c r="AJ740" s="53"/>
    </row>
    <row r="74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c r="AA741" s="53"/>
      <c r="AB741" s="53"/>
      <c r="AC741" s="53"/>
      <c r="AD741" s="53"/>
      <c r="AE741" s="53"/>
      <c r="AF741" s="53"/>
      <c r="AG741" s="53"/>
      <c r="AH741" s="53"/>
      <c r="AI741" s="53"/>
      <c r="AJ741" s="53"/>
    </row>
    <row r="742">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c r="AA742" s="53"/>
      <c r="AB742" s="53"/>
      <c r="AC742" s="53"/>
      <c r="AD742" s="53"/>
      <c r="AE742" s="53"/>
      <c r="AF742" s="53"/>
      <c r="AG742" s="53"/>
      <c r="AH742" s="53"/>
      <c r="AI742" s="53"/>
      <c r="AJ742" s="53"/>
    </row>
    <row r="743">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c r="AA743" s="53"/>
      <c r="AB743" s="53"/>
      <c r="AC743" s="53"/>
      <c r="AD743" s="53"/>
      <c r="AE743" s="53"/>
      <c r="AF743" s="53"/>
      <c r="AG743" s="53"/>
      <c r="AH743" s="53"/>
      <c r="AI743" s="53"/>
      <c r="AJ743" s="53"/>
    </row>
    <row r="744">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c r="AA744" s="53"/>
      <c r="AB744" s="53"/>
      <c r="AC744" s="53"/>
      <c r="AD744" s="53"/>
      <c r="AE744" s="53"/>
      <c r="AF744" s="53"/>
      <c r="AG744" s="53"/>
      <c r="AH744" s="53"/>
      <c r="AI744" s="53"/>
      <c r="AJ744" s="53"/>
    </row>
    <row r="74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c r="AA745" s="53"/>
      <c r="AB745" s="53"/>
      <c r="AC745" s="53"/>
      <c r="AD745" s="53"/>
      <c r="AE745" s="53"/>
      <c r="AF745" s="53"/>
      <c r="AG745" s="53"/>
      <c r="AH745" s="53"/>
      <c r="AI745" s="53"/>
      <c r="AJ745" s="53"/>
    </row>
    <row r="746">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c r="AA746" s="53"/>
      <c r="AB746" s="53"/>
      <c r="AC746" s="53"/>
      <c r="AD746" s="53"/>
      <c r="AE746" s="53"/>
      <c r="AF746" s="53"/>
      <c r="AG746" s="53"/>
      <c r="AH746" s="53"/>
      <c r="AI746" s="53"/>
      <c r="AJ746" s="53"/>
    </row>
    <row r="747">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c r="AA747" s="53"/>
      <c r="AB747" s="53"/>
      <c r="AC747" s="53"/>
      <c r="AD747" s="53"/>
      <c r="AE747" s="53"/>
      <c r="AF747" s="53"/>
      <c r="AG747" s="53"/>
      <c r="AH747" s="53"/>
      <c r="AI747" s="53"/>
      <c r="AJ747" s="53"/>
    </row>
    <row r="748">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c r="AA748" s="53"/>
      <c r="AB748" s="53"/>
      <c r="AC748" s="53"/>
      <c r="AD748" s="53"/>
      <c r="AE748" s="53"/>
      <c r="AF748" s="53"/>
      <c r="AG748" s="53"/>
      <c r="AH748" s="53"/>
      <c r="AI748" s="53"/>
      <c r="AJ748" s="53"/>
    </row>
    <row r="749">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c r="AA749" s="53"/>
      <c r="AB749" s="53"/>
      <c r="AC749" s="53"/>
      <c r="AD749" s="53"/>
      <c r="AE749" s="53"/>
      <c r="AF749" s="53"/>
      <c r="AG749" s="53"/>
      <c r="AH749" s="53"/>
      <c r="AI749" s="53"/>
      <c r="AJ749" s="53"/>
    </row>
    <row r="750">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c r="AA750" s="53"/>
      <c r="AB750" s="53"/>
      <c r="AC750" s="53"/>
      <c r="AD750" s="53"/>
      <c r="AE750" s="53"/>
      <c r="AF750" s="53"/>
      <c r="AG750" s="53"/>
      <c r="AH750" s="53"/>
      <c r="AI750" s="53"/>
      <c r="AJ750" s="53"/>
    </row>
    <row r="75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c r="AA751" s="53"/>
      <c r="AB751" s="53"/>
      <c r="AC751" s="53"/>
      <c r="AD751" s="53"/>
      <c r="AE751" s="53"/>
      <c r="AF751" s="53"/>
      <c r="AG751" s="53"/>
      <c r="AH751" s="53"/>
      <c r="AI751" s="53"/>
      <c r="AJ751" s="53"/>
    </row>
    <row r="752">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c r="AA752" s="53"/>
      <c r="AB752" s="53"/>
      <c r="AC752" s="53"/>
      <c r="AD752" s="53"/>
      <c r="AE752" s="53"/>
      <c r="AF752" s="53"/>
      <c r="AG752" s="53"/>
      <c r="AH752" s="53"/>
      <c r="AI752" s="53"/>
      <c r="AJ752" s="53"/>
    </row>
    <row r="753">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c r="AA753" s="53"/>
      <c r="AB753" s="53"/>
      <c r="AC753" s="53"/>
      <c r="AD753" s="53"/>
      <c r="AE753" s="53"/>
      <c r="AF753" s="53"/>
      <c r="AG753" s="53"/>
      <c r="AH753" s="53"/>
      <c r="AI753" s="53"/>
      <c r="AJ753" s="53"/>
    </row>
    <row r="754">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c r="AA754" s="53"/>
      <c r="AB754" s="53"/>
      <c r="AC754" s="53"/>
      <c r="AD754" s="53"/>
      <c r="AE754" s="53"/>
      <c r="AF754" s="53"/>
      <c r="AG754" s="53"/>
      <c r="AH754" s="53"/>
      <c r="AI754" s="53"/>
      <c r="AJ754" s="53"/>
    </row>
    <row r="75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c r="AA755" s="53"/>
      <c r="AB755" s="53"/>
      <c r="AC755" s="53"/>
      <c r="AD755" s="53"/>
      <c r="AE755" s="53"/>
      <c r="AF755" s="53"/>
      <c r="AG755" s="53"/>
      <c r="AH755" s="53"/>
      <c r="AI755" s="53"/>
      <c r="AJ755" s="53"/>
    </row>
    <row r="756">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c r="AA756" s="53"/>
      <c r="AB756" s="53"/>
      <c r="AC756" s="53"/>
      <c r="AD756" s="53"/>
      <c r="AE756" s="53"/>
      <c r="AF756" s="53"/>
      <c r="AG756" s="53"/>
      <c r="AH756" s="53"/>
      <c r="AI756" s="53"/>
      <c r="AJ756" s="53"/>
    </row>
    <row r="757">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c r="AA757" s="53"/>
      <c r="AB757" s="53"/>
      <c r="AC757" s="53"/>
      <c r="AD757" s="53"/>
      <c r="AE757" s="53"/>
      <c r="AF757" s="53"/>
      <c r="AG757" s="53"/>
      <c r="AH757" s="53"/>
      <c r="AI757" s="53"/>
      <c r="AJ757" s="53"/>
    </row>
    <row r="758">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c r="AA758" s="53"/>
      <c r="AB758" s="53"/>
      <c r="AC758" s="53"/>
      <c r="AD758" s="53"/>
      <c r="AE758" s="53"/>
      <c r="AF758" s="53"/>
      <c r="AG758" s="53"/>
      <c r="AH758" s="53"/>
      <c r="AI758" s="53"/>
      <c r="AJ758" s="53"/>
    </row>
    <row r="759">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c r="AA759" s="53"/>
      <c r="AB759" s="53"/>
      <c r="AC759" s="53"/>
      <c r="AD759" s="53"/>
      <c r="AE759" s="53"/>
      <c r="AF759" s="53"/>
      <c r="AG759" s="53"/>
      <c r="AH759" s="53"/>
      <c r="AI759" s="53"/>
      <c r="AJ759" s="53"/>
    </row>
    <row r="760">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c r="AA760" s="53"/>
      <c r="AB760" s="53"/>
      <c r="AC760" s="53"/>
      <c r="AD760" s="53"/>
      <c r="AE760" s="53"/>
      <c r="AF760" s="53"/>
      <c r="AG760" s="53"/>
      <c r="AH760" s="53"/>
      <c r="AI760" s="53"/>
      <c r="AJ760" s="53"/>
    </row>
    <row r="76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c r="AA761" s="53"/>
      <c r="AB761" s="53"/>
      <c r="AC761" s="53"/>
      <c r="AD761" s="53"/>
      <c r="AE761" s="53"/>
      <c r="AF761" s="53"/>
      <c r="AG761" s="53"/>
      <c r="AH761" s="53"/>
      <c r="AI761" s="53"/>
      <c r="AJ761" s="53"/>
    </row>
    <row r="762">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c r="AA762" s="53"/>
      <c r="AB762" s="53"/>
      <c r="AC762" s="53"/>
      <c r="AD762" s="53"/>
      <c r="AE762" s="53"/>
      <c r="AF762" s="53"/>
      <c r="AG762" s="53"/>
      <c r="AH762" s="53"/>
      <c r="AI762" s="53"/>
      <c r="AJ762" s="53"/>
    </row>
    <row r="763">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c r="AA763" s="53"/>
      <c r="AB763" s="53"/>
      <c r="AC763" s="53"/>
      <c r="AD763" s="53"/>
      <c r="AE763" s="53"/>
      <c r="AF763" s="53"/>
      <c r="AG763" s="53"/>
      <c r="AH763" s="53"/>
      <c r="AI763" s="53"/>
      <c r="AJ763" s="53"/>
    </row>
    <row r="764">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c r="AA764" s="53"/>
      <c r="AB764" s="53"/>
      <c r="AC764" s="53"/>
      <c r="AD764" s="53"/>
      <c r="AE764" s="53"/>
      <c r="AF764" s="53"/>
      <c r="AG764" s="53"/>
      <c r="AH764" s="53"/>
      <c r="AI764" s="53"/>
      <c r="AJ764" s="53"/>
    </row>
    <row r="76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c r="AA765" s="53"/>
      <c r="AB765" s="53"/>
      <c r="AC765" s="53"/>
      <c r="AD765" s="53"/>
      <c r="AE765" s="53"/>
      <c r="AF765" s="53"/>
      <c r="AG765" s="53"/>
      <c r="AH765" s="53"/>
      <c r="AI765" s="53"/>
      <c r="AJ765" s="53"/>
    </row>
    <row r="766">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c r="AA766" s="53"/>
      <c r="AB766" s="53"/>
      <c r="AC766" s="53"/>
      <c r="AD766" s="53"/>
      <c r="AE766" s="53"/>
      <c r="AF766" s="53"/>
      <c r="AG766" s="53"/>
      <c r="AH766" s="53"/>
      <c r="AI766" s="53"/>
      <c r="AJ766" s="53"/>
    </row>
    <row r="767">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c r="AA767" s="53"/>
      <c r="AB767" s="53"/>
      <c r="AC767" s="53"/>
      <c r="AD767" s="53"/>
      <c r="AE767" s="53"/>
      <c r="AF767" s="53"/>
      <c r="AG767" s="53"/>
      <c r="AH767" s="53"/>
      <c r="AI767" s="53"/>
      <c r="AJ767" s="53"/>
    </row>
    <row r="768">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c r="AA768" s="53"/>
      <c r="AB768" s="53"/>
      <c r="AC768" s="53"/>
      <c r="AD768" s="53"/>
      <c r="AE768" s="53"/>
      <c r="AF768" s="53"/>
      <c r="AG768" s="53"/>
      <c r="AH768" s="53"/>
      <c r="AI768" s="53"/>
      <c r="AJ768" s="53"/>
    </row>
    <row r="769">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c r="AA769" s="53"/>
      <c r="AB769" s="53"/>
      <c r="AC769" s="53"/>
      <c r="AD769" s="53"/>
      <c r="AE769" s="53"/>
      <c r="AF769" s="53"/>
      <c r="AG769" s="53"/>
      <c r="AH769" s="53"/>
      <c r="AI769" s="53"/>
      <c r="AJ769" s="53"/>
    </row>
    <row r="770">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c r="AA770" s="53"/>
      <c r="AB770" s="53"/>
      <c r="AC770" s="53"/>
      <c r="AD770" s="53"/>
      <c r="AE770" s="53"/>
      <c r="AF770" s="53"/>
      <c r="AG770" s="53"/>
      <c r="AH770" s="53"/>
      <c r="AI770" s="53"/>
      <c r="AJ770" s="53"/>
    </row>
    <row r="77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c r="AA771" s="53"/>
      <c r="AB771" s="53"/>
      <c r="AC771" s="53"/>
      <c r="AD771" s="53"/>
      <c r="AE771" s="53"/>
      <c r="AF771" s="53"/>
      <c r="AG771" s="53"/>
      <c r="AH771" s="53"/>
      <c r="AI771" s="53"/>
      <c r="AJ771" s="53"/>
    </row>
    <row r="772">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c r="AA772" s="53"/>
      <c r="AB772" s="53"/>
      <c r="AC772" s="53"/>
      <c r="AD772" s="53"/>
      <c r="AE772" s="53"/>
      <c r="AF772" s="53"/>
      <c r="AG772" s="53"/>
      <c r="AH772" s="53"/>
      <c r="AI772" s="53"/>
      <c r="AJ772" s="53"/>
    </row>
    <row r="773">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c r="AA773" s="53"/>
      <c r="AB773" s="53"/>
      <c r="AC773" s="53"/>
      <c r="AD773" s="53"/>
      <c r="AE773" s="53"/>
      <c r="AF773" s="53"/>
      <c r="AG773" s="53"/>
      <c r="AH773" s="53"/>
      <c r="AI773" s="53"/>
      <c r="AJ773" s="53"/>
    </row>
    <row r="774">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c r="AA774" s="53"/>
      <c r="AB774" s="53"/>
      <c r="AC774" s="53"/>
      <c r="AD774" s="53"/>
      <c r="AE774" s="53"/>
      <c r="AF774" s="53"/>
      <c r="AG774" s="53"/>
      <c r="AH774" s="53"/>
      <c r="AI774" s="53"/>
      <c r="AJ774" s="53"/>
    </row>
    <row r="77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c r="AA775" s="53"/>
      <c r="AB775" s="53"/>
      <c r="AC775" s="53"/>
      <c r="AD775" s="53"/>
      <c r="AE775" s="53"/>
      <c r="AF775" s="53"/>
      <c r="AG775" s="53"/>
      <c r="AH775" s="53"/>
      <c r="AI775" s="53"/>
      <c r="AJ775" s="53"/>
    </row>
    <row r="776">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c r="AA776" s="53"/>
      <c r="AB776" s="53"/>
      <c r="AC776" s="53"/>
      <c r="AD776" s="53"/>
      <c r="AE776" s="53"/>
      <c r="AF776" s="53"/>
      <c r="AG776" s="53"/>
      <c r="AH776" s="53"/>
      <c r="AI776" s="53"/>
      <c r="AJ776" s="53"/>
    </row>
    <row r="777">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c r="AA777" s="53"/>
      <c r="AB777" s="53"/>
      <c r="AC777" s="53"/>
      <c r="AD777" s="53"/>
      <c r="AE777" s="53"/>
      <c r="AF777" s="53"/>
      <c r="AG777" s="53"/>
      <c r="AH777" s="53"/>
      <c r="AI777" s="53"/>
      <c r="AJ777" s="53"/>
    </row>
    <row r="778">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c r="AA778" s="53"/>
      <c r="AB778" s="53"/>
      <c r="AC778" s="53"/>
      <c r="AD778" s="53"/>
      <c r="AE778" s="53"/>
      <c r="AF778" s="53"/>
      <c r="AG778" s="53"/>
      <c r="AH778" s="53"/>
      <c r="AI778" s="53"/>
      <c r="AJ778" s="53"/>
    </row>
    <row r="779">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c r="AA779" s="53"/>
      <c r="AB779" s="53"/>
      <c r="AC779" s="53"/>
      <c r="AD779" s="53"/>
      <c r="AE779" s="53"/>
      <c r="AF779" s="53"/>
      <c r="AG779" s="53"/>
      <c r="AH779" s="53"/>
      <c r="AI779" s="53"/>
      <c r="AJ779" s="53"/>
    </row>
    <row r="780">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c r="AA780" s="53"/>
      <c r="AB780" s="53"/>
      <c r="AC780" s="53"/>
      <c r="AD780" s="53"/>
      <c r="AE780" s="53"/>
      <c r="AF780" s="53"/>
      <c r="AG780" s="53"/>
      <c r="AH780" s="53"/>
      <c r="AI780" s="53"/>
      <c r="AJ780" s="53"/>
    </row>
    <row r="78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c r="AA781" s="53"/>
      <c r="AB781" s="53"/>
      <c r="AC781" s="53"/>
      <c r="AD781" s="53"/>
      <c r="AE781" s="53"/>
      <c r="AF781" s="53"/>
      <c r="AG781" s="53"/>
      <c r="AH781" s="53"/>
      <c r="AI781" s="53"/>
      <c r="AJ781" s="53"/>
    </row>
    <row r="782">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c r="AA782" s="53"/>
      <c r="AB782" s="53"/>
      <c r="AC782" s="53"/>
      <c r="AD782" s="53"/>
      <c r="AE782" s="53"/>
      <c r="AF782" s="53"/>
      <c r="AG782" s="53"/>
      <c r="AH782" s="53"/>
      <c r="AI782" s="53"/>
      <c r="AJ782" s="53"/>
    </row>
    <row r="783">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c r="AA783" s="53"/>
      <c r="AB783" s="53"/>
      <c r="AC783" s="53"/>
      <c r="AD783" s="53"/>
      <c r="AE783" s="53"/>
      <c r="AF783" s="53"/>
      <c r="AG783" s="53"/>
      <c r="AH783" s="53"/>
      <c r="AI783" s="53"/>
      <c r="AJ783" s="53"/>
    </row>
    <row r="784">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c r="AA784" s="53"/>
      <c r="AB784" s="53"/>
      <c r="AC784" s="53"/>
      <c r="AD784" s="53"/>
      <c r="AE784" s="53"/>
      <c r="AF784" s="53"/>
      <c r="AG784" s="53"/>
      <c r="AH784" s="53"/>
      <c r="AI784" s="53"/>
      <c r="AJ784" s="53"/>
    </row>
    <row r="78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c r="AA785" s="53"/>
      <c r="AB785" s="53"/>
      <c r="AC785" s="53"/>
      <c r="AD785" s="53"/>
      <c r="AE785" s="53"/>
      <c r="AF785" s="53"/>
      <c r="AG785" s="53"/>
      <c r="AH785" s="53"/>
      <c r="AI785" s="53"/>
      <c r="AJ785" s="53"/>
    </row>
    <row r="786">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c r="AA786" s="53"/>
      <c r="AB786" s="53"/>
      <c r="AC786" s="53"/>
      <c r="AD786" s="53"/>
      <c r="AE786" s="53"/>
      <c r="AF786" s="53"/>
      <c r="AG786" s="53"/>
      <c r="AH786" s="53"/>
      <c r="AI786" s="53"/>
      <c r="AJ786" s="53"/>
    </row>
    <row r="787">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c r="AA787" s="53"/>
      <c r="AB787" s="53"/>
      <c r="AC787" s="53"/>
      <c r="AD787" s="53"/>
      <c r="AE787" s="53"/>
      <c r="AF787" s="53"/>
      <c r="AG787" s="53"/>
      <c r="AH787" s="53"/>
      <c r="AI787" s="53"/>
      <c r="AJ787" s="53"/>
    </row>
    <row r="788">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c r="AA788" s="53"/>
      <c r="AB788" s="53"/>
      <c r="AC788" s="53"/>
      <c r="AD788" s="53"/>
      <c r="AE788" s="53"/>
      <c r="AF788" s="53"/>
      <c r="AG788" s="53"/>
      <c r="AH788" s="53"/>
      <c r="AI788" s="53"/>
      <c r="AJ788" s="53"/>
    </row>
    <row r="789">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c r="AA789" s="53"/>
      <c r="AB789" s="53"/>
      <c r="AC789" s="53"/>
      <c r="AD789" s="53"/>
      <c r="AE789" s="53"/>
      <c r="AF789" s="53"/>
      <c r="AG789" s="53"/>
      <c r="AH789" s="53"/>
      <c r="AI789" s="53"/>
      <c r="AJ789" s="53"/>
    </row>
    <row r="790">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c r="AA790" s="53"/>
      <c r="AB790" s="53"/>
      <c r="AC790" s="53"/>
      <c r="AD790" s="53"/>
      <c r="AE790" s="53"/>
      <c r="AF790" s="53"/>
      <c r="AG790" s="53"/>
      <c r="AH790" s="53"/>
      <c r="AI790" s="53"/>
      <c r="AJ790" s="53"/>
    </row>
    <row r="79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c r="AA791" s="53"/>
      <c r="AB791" s="53"/>
      <c r="AC791" s="53"/>
      <c r="AD791" s="53"/>
      <c r="AE791" s="53"/>
      <c r="AF791" s="53"/>
      <c r="AG791" s="53"/>
      <c r="AH791" s="53"/>
      <c r="AI791" s="53"/>
      <c r="AJ791" s="53"/>
    </row>
    <row r="792">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c r="AA792" s="53"/>
      <c r="AB792" s="53"/>
      <c r="AC792" s="53"/>
      <c r="AD792" s="53"/>
      <c r="AE792" s="53"/>
      <c r="AF792" s="53"/>
      <c r="AG792" s="53"/>
      <c r="AH792" s="53"/>
      <c r="AI792" s="53"/>
      <c r="AJ792" s="53"/>
    </row>
    <row r="793">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c r="AA793" s="53"/>
      <c r="AB793" s="53"/>
      <c r="AC793" s="53"/>
      <c r="AD793" s="53"/>
      <c r="AE793" s="53"/>
      <c r="AF793" s="53"/>
      <c r="AG793" s="53"/>
      <c r="AH793" s="53"/>
      <c r="AI793" s="53"/>
      <c r="AJ793" s="53"/>
    </row>
    <row r="794">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c r="AA794" s="53"/>
      <c r="AB794" s="53"/>
      <c r="AC794" s="53"/>
      <c r="AD794" s="53"/>
      <c r="AE794" s="53"/>
      <c r="AF794" s="53"/>
      <c r="AG794" s="53"/>
      <c r="AH794" s="53"/>
      <c r="AI794" s="53"/>
      <c r="AJ794" s="53"/>
    </row>
    <row r="79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c r="AA795" s="53"/>
      <c r="AB795" s="53"/>
      <c r="AC795" s="53"/>
      <c r="AD795" s="53"/>
      <c r="AE795" s="53"/>
      <c r="AF795" s="53"/>
      <c r="AG795" s="53"/>
      <c r="AH795" s="53"/>
      <c r="AI795" s="53"/>
      <c r="AJ795" s="53"/>
    </row>
    <row r="796">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c r="AA796" s="53"/>
      <c r="AB796" s="53"/>
      <c r="AC796" s="53"/>
      <c r="AD796" s="53"/>
      <c r="AE796" s="53"/>
      <c r="AF796" s="53"/>
      <c r="AG796" s="53"/>
      <c r="AH796" s="53"/>
      <c r="AI796" s="53"/>
      <c r="AJ796" s="53"/>
    </row>
    <row r="797">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c r="AA797" s="53"/>
      <c r="AB797" s="53"/>
      <c r="AC797" s="53"/>
      <c r="AD797" s="53"/>
      <c r="AE797" s="53"/>
      <c r="AF797" s="53"/>
      <c r="AG797" s="53"/>
      <c r="AH797" s="53"/>
      <c r="AI797" s="53"/>
      <c r="AJ797" s="53"/>
    </row>
    <row r="798">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c r="AA798" s="53"/>
      <c r="AB798" s="53"/>
      <c r="AC798" s="53"/>
      <c r="AD798" s="53"/>
      <c r="AE798" s="53"/>
      <c r="AF798" s="53"/>
      <c r="AG798" s="53"/>
      <c r="AH798" s="53"/>
      <c r="AI798" s="53"/>
      <c r="AJ798" s="53"/>
    </row>
    <row r="799">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c r="AA799" s="53"/>
      <c r="AB799" s="53"/>
      <c r="AC799" s="53"/>
      <c r="AD799" s="53"/>
      <c r="AE799" s="53"/>
      <c r="AF799" s="53"/>
      <c r="AG799" s="53"/>
      <c r="AH799" s="53"/>
      <c r="AI799" s="53"/>
      <c r="AJ799" s="53"/>
    </row>
    <row r="800">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c r="AA800" s="53"/>
      <c r="AB800" s="53"/>
      <c r="AC800" s="53"/>
      <c r="AD800" s="53"/>
      <c r="AE800" s="53"/>
      <c r="AF800" s="53"/>
      <c r="AG800" s="53"/>
      <c r="AH800" s="53"/>
      <c r="AI800" s="53"/>
      <c r="AJ800" s="53"/>
    </row>
    <row r="80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c r="AA801" s="53"/>
      <c r="AB801" s="53"/>
      <c r="AC801" s="53"/>
      <c r="AD801" s="53"/>
      <c r="AE801" s="53"/>
      <c r="AF801" s="53"/>
      <c r="AG801" s="53"/>
      <c r="AH801" s="53"/>
      <c r="AI801" s="53"/>
      <c r="AJ801" s="53"/>
    </row>
    <row r="802">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c r="AA802" s="53"/>
      <c r="AB802" s="53"/>
      <c r="AC802" s="53"/>
      <c r="AD802" s="53"/>
      <c r="AE802" s="53"/>
      <c r="AF802" s="53"/>
      <c r="AG802" s="53"/>
      <c r="AH802" s="53"/>
      <c r="AI802" s="53"/>
      <c r="AJ802" s="53"/>
    </row>
    <row r="803">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c r="AA803" s="53"/>
      <c r="AB803" s="53"/>
      <c r="AC803" s="53"/>
      <c r="AD803" s="53"/>
      <c r="AE803" s="53"/>
      <c r="AF803" s="53"/>
      <c r="AG803" s="53"/>
      <c r="AH803" s="53"/>
      <c r="AI803" s="53"/>
      <c r="AJ803" s="53"/>
    </row>
    <row r="804">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c r="AA804" s="53"/>
      <c r="AB804" s="53"/>
      <c r="AC804" s="53"/>
      <c r="AD804" s="53"/>
      <c r="AE804" s="53"/>
      <c r="AF804" s="53"/>
      <c r="AG804" s="53"/>
      <c r="AH804" s="53"/>
      <c r="AI804" s="53"/>
      <c r="AJ804" s="53"/>
    </row>
    <row r="80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c r="AA805" s="53"/>
      <c r="AB805" s="53"/>
      <c r="AC805" s="53"/>
      <c r="AD805" s="53"/>
      <c r="AE805" s="53"/>
      <c r="AF805" s="53"/>
      <c r="AG805" s="53"/>
      <c r="AH805" s="53"/>
      <c r="AI805" s="53"/>
      <c r="AJ805" s="53"/>
    </row>
    <row r="806">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c r="AA806" s="53"/>
      <c r="AB806" s="53"/>
      <c r="AC806" s="53"/>
      <c r="AD806" s="53"/>
      <c r="AE806" s="53"/>
      <c r="AF806" s="53"/>
      <c r="AG806" s="53"/>
      <c r="AH806" s="53"/>
      <c r="AI806" s="53"/>
      <c r="AJ806" s="53"/>
    </row>
    <row r="807">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c r="AA807" s="53"/>
      <c r="AB807" s="53"/>
      <c r="AC807" s="53"/>
      <c r="AD807" s="53"/>
      <c r="AE807" s="53"/>
      <c r="AF807" s="53"/>
      <c r="AG807" s="53"/>
      <c r="AH807" s="53"/>
      <c r="AI807" s="53"/>
      <c r="AJ807" s="53"/>
    </row>
    <row r="808">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c r="AA808" s="53"/>
      <c r="AB808" s="53"/>
      <c r="AC808" s="53"/>
      <c r="AD808" s="53"/>
      <c r="AE808" s="53"/>
      <c r="AF808" s="53"/>
      <c r="AG808" s="53"/>
      <c r="AH808" s="53"/>
      <c r="AI808" s="53"/>
      <c r="AJ808" s="53"/>
    </row>
    <row r="809">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c r="AA809" s="53"/>
      <c r="AB809" s="53"/>
      <c r="AC809" s="53"/>
      <c r="AD809" s="53"/>
      <c r="AE809" s="53"/>
      <c r="AF809" s="53"/>
      <c r="AG809" s="53"/>
      <c r="AH809" s="53"/>
      <c r="AI809" s="53"/>
      <c r="AJ809" s="53"/>
    </row>
    <row r="810">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c r="AA810" s="53"/>
      <c r="AB810" s="53"/>
      <c r="AC810" s="53"/>
      <c r="AD810" s="53"/>
      <c r="AE810" s="53"/>
      <c r="AF810" s="53"/>
      <c r="AG810" s="53"/>
      <c r="AH810" s="53"/>
      <c r="AI810" s="53"/>
      <c r="AJ810" s="53"/>
    </row>
    <row r="81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3"/>
    </row>
    <row r="812">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c r="AA812" s="53"/>
      <c r="AB812" s="53"/>
      <c r="AC812" s="53"/>
      <c r="AD812" s="53"/>
      <c r="AE812" s="53"/>
      <c r="AF812" s="53"/>
      <c r="AG812" s="53"/>
      <c r="AH812" s="53"/>
      <c r="AI812" s="53"/>
      <c r="AJ812" s="53"/>
    </row>
    <row r="813">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c r="AA813" s="53"/>
      <c r="AB813" s="53"/>
      <c r="AC813" s="53"/>
      <c r="AD813" s="53"/>
      <c r="AE813" s="53"/>
      <c r="AF813" s="53"/>
      <c r="AG813" s="53"/>
      <c r="AH813" s="53"/>
      <c r="AI813" s="53"/>
      <c r="AJ813" s="53"/>
    </row>
    <row r="814">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c r="AA814" s="53"/>
      <c r="AB814" s="53"/>
      <c r="AC814" s="53"/>
      <c r="AD814" s="53"/>
      <c r="AE814" s="53"/>
      <c r="AF814" s="53"/>
      <c r="AG814" s="53"/>
      <c r="AH814" s="53"/>
      <c r="AI814" s="53"/>
      <c r="AJ814" s="53"/>
    </row>
    <row r="81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c r="AA815" s="53"/>
      <c r="AB815" s="53"/>
      <c r="AC815" s="53"/>
      <c r="AD815" s="53"/>
      <c r="AE815" s="53"/>
      <c r="AF815" s="53"/>
      <c r="AG815" s="53"/>
      <c r="AH815" s="53"/>
      <c r="AI815" s="53"/>
      <c r="AJ815" s="53"/>
    </row>
    <row r="816">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c r="AA816" s="53"/>
      <c r="AB816" s="53"/>
      <c r="AC816" s="53"/>
      <c r="AD816" s="53"/>
      <c r="AE816" s="53"/>
      <c r="AF816" s="53"/>
      <c r="AG816" s="53"/>
      <c r="AH816" s="53"/>
      <c r="AI816" s="53"/>
      <c r="AJ816" s="53"/>
    </row>
    <row r="817">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c r="AA817" s="53"/>
      <c r="AB817" s="53"/>
      <c r="AC817" s="53"/>
      <c r="AD817" s="53"/>
      <c r="AE817" s="53"/>
      <c r="AF817" s="53"/>
      <c r="AG817" s="53"/>
      <c r="AH817" s="53"/>
      <c r="AI817" s="53"/>
      <c r="AJ817" s="53"/>
    </row>
    <row r="818">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c r="AA818" s="53"/>
      <c r="AB818" s="53"/>
      <c r="AC818" s="53"/>
      <c r="AD818" s="53"/>
      <c r="AE818" s="53"/>
      <c r="AF818" s="53"/>
      <c r="AG818" s="53"/>
      <c r="AH818" s="53"/>
      <c r="AI818" s="53"/>
      <c r="AJ818" s="53"/>
    </row>
    <row r="819">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c r="AA819" s="53"/>
      <c r="AB819" s="53"/>
      <c r="AC819" s="53"/>
      <c r="AD819" s="53"/>
      <c r="AE819" s="53"/>
      <c r="AF819" s="53"/>
      <c r="AG819" s="53"/>
      <c r="AH819" s="53"/>
      <c r="AI819" s="53"/>
      <c r="AJ819" s="53"/>
    </row>
    <row r="820">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c r="AA820" s="53"/>
      <c r="AB820" s="53"/>
      <c r="AC820" s="53"/>
      <c r="AD820" s="53"/>
      <c r="AE820" s="53"/>
      <c r="AF820" s="53"/>
      <c r="AG820" s="53"/>
      <c r="AH820" s="53"/>
      <c r="AI820" s="53"/>
      <c r="AJ820" s="53"/>
    </row>
    <row r="82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c r="AA821" s="53"/>
      <c r="AB821" s="53"/>
      <c r="AC821" s="53"/>
      <c r="AD821" s="53"/>
      <c r="AE821" s="53"/>
      <c r="AF821" s="53"/>
      <c r="AG821" s="53"/>
      <c r="AH821" s="53"/>
      <c r="AI821" s="53"/>
      <c r="AJ821" s="53"/>
    </row>
    <row r="822">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c r="AA822" s="53"/>
      <c r="AB822" s="53"/>
      <c r="AC822" s="53"/>
      <c r="AD822" s="53"/>
      <c r="AE822" s="53"/>
      <c r="AF822" s="53"/>
      <c r="AG822" s="53"/>
      <c r="AH822" s="53"/>
      <c r="AI822" s="53"/>
      <c r="AJ822" s="53"/>
    </row>
    <row r="823">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c r="AA823" s="53"/>
      <c r="AB823" s="53"/>
      <c r="AC823" s="53"/>
      <c r="AD823" s="53"/>
      <c r="AE823" s="53"/>
      <c r="AF823" s="53"/>
      <c r="AG823" s="53"/>
      <c r="AH823" s="53"/>
      <c r="AI823" s="53"/>
      <c r="AJ823" s="53"/>
    </row>
    <row r="824">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c r="AA824" s="53"/>
      <c r="AB824" s="53"/>
      <c r="AC824" s="53"/>
      <c r="AD824" s="53"/>
      <c r="AE824" s="53"/>
      <c r="AF824" s="53"/>
      <c r="AG824" s="53"/>
      <c r="AH824" s="53"/>
      <c r="AI824" s="53"/>
      <c r="AJ824" s="53"/>
    </row>
    <row r="82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c r="AA825" s="53"/>
      <c r="AB825" s="53"/>
      <c r="AC825" s="53"/>
      <c r="AD825" s="53"/>
      <c r="AE825" s="53"/>
      <c r="AF825" s="53"/>
      <c r="AG825" s="53"/>
      <c r="AH825" s="53"/>
      <c r="AI825" s="53"/>
      <c r="AJ825" s="53"/>
    </row>
    <row r="826">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c r="AA826" s="53"/>
      <c r="AB826" s="53"/>
      <c r="AC826" s="53"/>
      <c r="AD826" s="53"/>
      <c r="AE826" s="53"/>
      <c r="AF826" s="53"/>
      <c r="AG826" s="53"/>
      <c r="AH826" s="53"/>
      <c r="AI826" s="53"/>
      <c r="AJ826" s="53"/>
    </row>
    <row r="827">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c r="AA827" s="53"/>
      <c r="AB827" s="53"/>
      <c r="AC827" s="53"/>
      <c r="AD827" s="53"/>
      <c r="AE827" s="53"/>
      <c r="AF827" s="53"/>
      <c r="AG827" s="53"/>
      <c r="AH827" s="53"/>
      <c r="AI827" s="53"/>
      <c r="AJ827" s="53"/>
    </row>
    <row r="828">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c r="AA828" s="53"/>
      <c r="AB828" s="53"/>
      <c r="AC828" s="53"/>
      <c r="AD828" s="53"/>
      <c r="AE828" s="53"/>
      <c r="AF828" s="53"/>
      <c r="AG828" s="53"/>
      <c r="AH828" s="53"/>
      <c r="AI828" s="53"/>
      <c r="AJ828" s="53"/>
    </row>
    <row r="829">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c r="AA829" s="53"/>
      <c r="AB829" s="53"/>
      <c r="AC829" s="53"/>
      <c r="AD829" s="53"/>
      <c r="AE829" s="53"/>
      <c r="AF829" s="53"/>
      <c r="AG829" s="53"/>
      <c r="AH829" s="53"/>
      <c r="AI829" s="53"/>
      <c r="AJ829" s="53"/>
    </row>
    <row r="830">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c r="AA830" s="53"/>
      <c r="AB830" s="53"/>
      <c r="AC830" s="53"/>
      <c r="AD830" s="53"/>
      <c r="AE830" s="53"/>
      <c r="AF830" s="53"/>
      <c r="AG830" s="53"/>
      <c r="AH830" s="53"/>
      <c r="AI830" s="53"/>
      <c r="AJ830" s="53"/>
    </row>
    <row r="83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c r="AA831" s="53"/>
      <c r="AB831" s="53"/>
      <c r="AC831" s="53"/>
      <c r="AD831" s="53"/>
      <c r="AE831" s="53"/>
      <c r="AF831" s="53"/>
      <c r="AG831" s="53"/>
      <c r="AH831" s="53"/>
      <c r="AI831" s="53"/>
      <c r="AJ831" s="53"/>
    </row>
    <row r="832">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c r="AA832" s="53"/>
      <c r="AB832" s="53"/>
      <c r="AC832" s="53"/>
      <c r="AD832" s="53"/>
      <c r="AE832" s="53"/>
      <c r="AF832" s="53"/>
      <c r="AG832" s="53"/>
      <c r="AH832" s="53"/>
      <c r="AI832" s="53"/>
      <c r="AJ832" s="53"/>
    </row>
    <row r="833">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c r="AA833" s="53"/>
      <c r="AB833" s="53"/>
      <c r="AC833" s="53"/>
      <c r="AD833" s="53"/>
      <c r="AE833" s="53"/>
      <c r="AF833" s="53"/>
      <c r="AG833" s="53"/>
      <c r="AH833" s="53"/>
      <c r="AI833" s="53"/>
      <c r="AJ833" s="53"/>
    </row>
    <row r="834">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c r="AA834" s="53"/>
      <c r="AB834" s="53"/>
      <c r="AC834" s="53"/>
      <c r="AD834" s="53"/>
      <c r="AE834" s="53"/>
      <c r="AF834" s="53"/>
      <c r="AG834" s="53"/>
      <c r="AH834" s="53"/>
      <c r="AI834" s="53"/>
      <c r="AJ834" s="53"/>
    </row>
    <row r="83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c r="AA835" s="53"/>
      <c r="AB835" s="53"/>
      <c r="AC835" s="53"/>
      <c r="AD835" s="53"/>
      <c r="AE835" s="53"/>
      <c r="AF835" s="53"/>
      <c r="AG835" s="53"/>
      <c r="AH835" s="53"/>
      <c r="AI835" s="53"/>
      <c r="AJ835" s="53"/>
    </row>
    <row r="836">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c r="AA836" s="53"/>
      <c r="AB836" s="53"/>
      <c r="AC836" s="53"/>
      <c r="AD836" s="53"/>
      <c r="AE836" s="53"/>
      <c r="AF836" s="53"/>
      <c r="AG836" s="53"/>
      <c r="AH836" s="53"/>
      <c r="AI836" s="53"/>
      <c r="AJ836" s="53"/>
    </row>
    <row r="837">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c r="AA837" s="53"/>
      <c r="AB837" s="53"/>
      <c r="AC837" s="53"/>
      <c r="AD837" s="53"/>
      <c r="AE837" s="53"/>
      <c r="AF837" s="53"/>
      <c r="AG837" s="53"/>
      <c r="AH837" s="53"/>
      <c r="AI837" s="53"/>
      <c r="AJ837" s="53"/>
    </row>
    <row r="838">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c r="AA838" s="53"/>
      <c r="AB838" s="53"/>
      <c r="AC838" s="53"/>
      <c r="AD838" s="53"/>
      <c r="AE838" s="53"/>
      <c r="AF838" s="53"/>
      <c r="AG838" s="53"/>
      <c r="AH838" s="53"/>
      <c r="AI838" s="53"/>
      <c r="AJ838" s="53"/>
    </row>
    <row r="839">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c r="AA839" s="53"/>
      <c r="AB839" s="53"/>
      <c r="AC839" s="53"/>
      <c r="AD839" s="53"/>
      <c r="AE839" s="53"/>
      <c r="AF839" s="53"/>
      <c r="AG839" s="53"/>
      <c r="AH839" s="53"/>
      <c r="AI839" s="53"/>
      <c r="AJ839" s="53"/>
    </row>
    <row r="840">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c r="AA840" s="53"/>
      <c r="AB840" s="53"/>
      <c r="AC840" s="53"/>
      <c r="AD840" s="53"/>
      <c r="AE840" s="53"/>
      <c r="AF840" s="53"/>
      <c r="AG840" s="53"/>
      <c r="AH840" s="53"/>
      <c r="AI840" s="53"/>
      <c r="AJ840" s="53"/>
    </row>
    <row r="84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c r="AA841" s="53"/>
      <c r="AB841" s="53"/>
      <c r="AC841" s="53"/>
      <c r="AD841" s="53"/>
      <c r="AE841" s="53"/>
      <c r="AF841" s="53"/>
      <c r="AG841" s="53"/>
      <c r="AH841" s="53"/>
      <c r="AI841" s="53"/>
      <c r="AJ841" s="53"/>
    </row>
    <row r="842">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c r="AA842" s="53"/>
      <c r="AB842" s="53"/>
      <c r="AC842" s="53"/>
      <c r="AD842" s="53"/>
      <c r="AE842" s="53"/>
      <c r="AF842" s="53"/>
      <c r="AG842" s="53"/>
      <c r="AH842" s="53"/>
      <c r="AI842" s="53"/>
      <c r="AJ842" s="53"/>
    </row>
    <row r="843">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c r="AA843" s="53"/>
      <c r="AB843" s="53"/>
      <c r="AC843" s="53"/>
      <c r="AD843" s="53"/>
      <c r="AE843" s="53"/>
      <c r="AF843" s="53"/>
      <c r="AG843" s="53"/>
      <c r="AH843" s="53"/>
      <c r="AI843" s="53"/>
      <c r="AJ843" s="53"/>
    </row>
    <row r="844">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c r="AA844" s="53"/>
      <c r="AB844" s="53"/>
      <c r="AC844" s="53"/>
      <c r="AD844" s="53"/>
      <c r="AE844" s="53"/>
      <c r="AF844" s="53"/>
      <c r="AG844" s="53"/>
      <c r="AH844" s="53"/>
      <c r="AI844" s="53"/>
      <c r="AJ844" s="53"/>
    </row>
    <row r="84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c r="AA845" s="53"/>
      <c r="AB845" s="53"/>
      <c r="AC845" s="53"/>
      <c r="AD845" s="53"/>
      <c r="AE845" s="53"/>
      <c r="AF845" s="53"/>
      <c r="AG845" s="53"/>
      <c r="AH845" s="53"/>
      <c r="AI845" s="53"/>
      <c r="AJ845" s="53"/>
    </row>
    <row r="846">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c r="AA846" s="53"/>
      <c r="AB846" s="53"/>
      <c r="AC846" s="53"/>
      <c r="AD846" s="53"/>
      <c r="AE846" s="53"/>
      <c r="AF846" s="53"/>
      <c r="AG846" s="53"/>
      <c r="AH846" s="53"/>
      <c r="AI846" s="53"/>
      <c r="AJ846" s="53"/>
    </row>
    <row r="847">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c r="AA847" s="53"/>
      <c r="AB847" s="53"/>
      <c r="AC847" s="53"/>
      <c r="AD847" s="53"/>
      <c r="AE847" s="53"/>
      <c r="AF847" s="53"/>
      <c r="AG847" s="53"/>
      <c r="AH847" s="53"/>
      <c r="AI847" s="53"/>
      <c r="AJ847" s="53"/>
    </row>
    <row r="848">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c r="AA848" s="53"/>
      <c r="AB848" s="53"/>
      <c r="AC848" s="53"/>
      <c r="AD848" s="53"/>
      <c r="AE848" s="53"/>
      <c r="AF848" s="53"/>
      <c r="AG848" s="53"/>
      <c r="AH848" s="53"/>
      <c r="AI848" s="53"/>
      <c r="AJ848" s="53"/>
    </row>
    <row r="849">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c r="AA849" s="53"/>
      <c r="AB849" s="53"/>
      <c r="AC849" s="53"/>
      <c r="AD849" s="53"/>
      <c r="AE849" s="53"/>
      <c r="AF849" s="53"/>
      <c r="AG849" s="53"/>
      <c r="AH849" s="53"/>
      <c r="AI849" s="53"/>
      <c r="AJ849" s="53"/>
    </row>
    <row r="850">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c r="AA850" s="53"/>
      <c r="AB850" s="53"/>
      <c r="AC850" s="53"/>
      <c r="AD850" s="53"/>
      <c r="AE850" s="53"/>
      <c r="AF850" s="53"/>
      <c r="AG850" s="53"/>
      <c r="AH850" s="53"/>
      <c r="AI850" s="53"/>
      <c r="AJ850" s="53"/>
    </row>
    <row r="85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c r="AA851" s="53"/>
      <c r="AB851" s="53"/>
      <c r="AC851" s="53"/>
      <c r="AD851" s="53"/>
      <c r="AE851" s="53"/>
      <c r="AF851" s="53"/>
      <c r="AG851" s="53"/>
      <c r="AH851" s="53"/>
      <c r="AI851" s="53"/>
      <c r="AJ851" s="53"/>
    </row>
    <row r="852">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c r="AA852" s="53"/>
      <c r="AB852" s="53"/>
      <c r="AC852" s="53"/>
      <c r="AD852" s="53"/>
      <c r="AE852" s="53"/>
      <c r="AF852" s="53"/>
      <c r="AG852" s="53"/>
      <c r="AH852" s="53"/>
      <c r="AI852" s="53"/>
      <c r="AJ852" s="53"/>
    </row>
    <row r="853">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c r="AA853" s="53"/>
      <c r="AB853" s="53"/>
      <c r="AC853" s="53"/>
      <c r="AD853" s="53"/>
      <c r="AE853" s="53"/>
      <c r="AF853" s="53"/>
      <c r="AG853" s="53"/>
      <c r="AH853" s="53"/>
      <c r="AI853" s="53"/>
      <c r="AJ853" s="53"/>
    </row>
    <row r="854">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c r="AA854" s="53"/>
      <c r="AB854" s="53"/>
      <c r="AC854" s="53"/>
      <c r="AD854" s="53"/>
      <c r="AE854" s="53"/>
      <c r="AF854" s="53"/>
      <c r="AG854" s="53"/>
      <c r="AH854" s="53"/>
      <c r="AI854" s="53"/>
      <c r="AJ854" s="53"/>
    </row>
    <row r="85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c r="AA855" s="53"/>
      <c r="AB855" s="53"/>
      <c r="AC855" s="53"/>
      <c r="AD855" s="53"/>
      <c r="AE855" s="53"/>
      <c r="AF855" s="53"/>
      <c r="AG855" s="53"/>
      <c r="AH855" s="53"/>
      <c r="AI855" s="53"/>
      <c r="AJ855" s="53"/>
    </row>
    <row r="856">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c r="AA856" s="53"/>
      <c r="AB856" s="53"/>
      <c r="AC856" s="53"/>
      <c r="AD856" s="53"/>
      <c r="AE856" s="53"/>
      <c r="AF856" s="53"/>
      <c r="AG856" s="53"/>
      <c r="AH856" s="53"/>
      <c r="AI856" s="53"/>
      <c r="AJ856" s="53"/>
    </row>
    <row r="857">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c r="AA857" s="53"/>
      <c r="AB857" s="53"/>
      <c r="AC857" s="53"/>
      <c r="AD857" s="53"/>
      <c r="AE857" s="53"/>
      <c r="AF857" s="53"/>
      <c r="AG857" s="53"/>
      <c r="AH857" s="53"/>
      <c r="AI857" s="53"/>
      <c r="AJ857" s="53"/>
    </row>
    <row r="858">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c r="AA858" s="53"/>
      <c r="AB858" s="53"/>
      <c r="AC858" s="53"/>
      <c r="AD858" s="53"/>
      <c r="AE858" s="53"/>
      <c r="AF858" s="53"/>
      <c r="AG858" s="53"/>
      <c r="AH858" s="53"/>
      <c r="AI858" s="53"/>
      <c r="AJ858" s="53"/>
    </row>
    <row r="859">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c r="AA859" s="53"/>
      <c r="AB859" s="53"/>
      <c r="AC859" s="53"/>
      <c r="AD859" s="53"/>
      <c r="AE859" s="53"/>
      <c r="AF859" s="53"/>
      <c r="AG859" s="53"/>
      <c r="AH859" s="53"/>
      <c r="AI859" s="53"/>
      <c r="AJ859" s="53"/>
    </row>
    <row r="860">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c r="AA860" s="53"/>
      <c r="AB860" s="53"/>
      <c r="AC860" s="53"/>
      <c r="AD860" s="53"/>
      <c r="AE860" s="53"/>
      <c r="AF860" s="53"/>
      <c r="AG860" s="53"/>
      <c r="AH860" s="53"/>
      <c r="AI860" s="53"/>
      <c r="AJ860" s="53"/>
    </row>
    <row r="86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c r="AA861" s="53"/>
      <c r="AB861" s="53"/>
      <c r="AC861" s="53"/>
      <c r="AD861" s="53"/>
      <c r="AE861" s="53"/>
      <c r="AF861" s="53"/>
      <c r="AG861" s="53"/>
      <c r="AH861" s="53"/>
      <c r="AI861" s="53"/>
      <c r="AJ861" s="53"/>
    </row>
    <row r="862">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c r="AA862" s="53"/>
      <c r="AB862" s="53"/>
      <c r="AC862" s="53"/>
      <c r="AD862" s="53"/>
      <c r="AE862" s="53"/>
      <c r="AF862" s="53"/>
      <c r="AG862" s="53"/>
      <c r="AH862" s="53"/>
      <c r="AI862" s="53"/>
      <c r="AJ862" s="53"/>
    </row>
    <row r="863">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c r="AA863" s="53"/>
      <c r="AB863" s="53"/>
      <c r="AC863" s="53"/>
      <c r="AD863" s="53"/>
      <c r="AE863" s="53"/>
      <c r="AF863" s="53"/>
      <c r="AG863" s="53"/>
      <c r="AH863" s="53"/>
      <c r="AI863" s="53"/>
      <c r="AJ863" s="53"/>
    </row>
    <row r="864">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c r="AA864" s="53"/>
      <c r="AB864" s="53"/>
      <c r="AC864" s="53"/>
      <c r="AD864" s="53"/>
      <c r="AE864" s="53"/>
      <c r="AF864" s="53"/>
      <c r="AG864" s="53"/>
      <c r="AH864" s="53"/>
      <c r="AI864" s="53"/>
      <c r="AJ864" s="53"/>
    </row>
    <row r="86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c r="AA865" s="53"/>
      <c r="AB865" s="53"/>
      <c r="AC865" s="53"/>
      <c r="AD865" s="53"/>
      <c r="AE865" s="53"/>
      <c r="AF865" s="53"/>
      <c r="AG865" s="53"/>
      <c r="AH865" s="53"/>
      <c r="AI865" s="53"/>
      <c r="AJ865" s="53"/>
    </row>
    <row r="866">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c r="AA866" s="53"/>
      <c r="AB866" s="53"/>
      <c r="AC866" s="53"/>
      <c r="AD866" s="53"/>
      <c r="AE866" s="53"/>
      <c r="AF866" s="53"/>
      <c r="AG866" s="53"/>
      <c r="AH866" s="53"/>
      <c r="AI866" s="53"/>
      <c r="AJ866" s="53"/>
    </row>
    <row r="867">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c r="AA867" s="53"/>
      <c r="AB867" s="53"/>
      <c r="AC867" s="53"/>
      <c r="AD867" s="53"/>
      <c r="AE867" s="53"/>
      <c r="AF867" s="53"/>
      <c r="AG867" s="53"/>
      <c r="AH867" s="53"/>
      <c r="AI867" s="53"/>
      <c r="AJ867" s="53"/>
    </row>
    <row r="868">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c r="AA868" s="53"/>
      <c r="AB868" s="53"/>
      <c r="AC868" s="53"/>
      <c r="AD868" s="53"/>
      <c r="AE868" s="53"/>
      <c r="AF868" s="53"/>
      <c r="AG868" s="53"/>
      <c r="AH868" s="53"/>
      <c r="AI868" s="53"/>
      <c r="AJ868" s="53"/>
    </row>
    <row r="869">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c r="AA869" s="53"/>
      <c r="AB869" s="53"/>
      <c r="AC869" s="53"/>
      <c r="AD869" s="53"/>
      <c r="AE869" s="53"/>
      <c r="AF869" s="53"/>
      <c r="AG869" s="53"/>
      <c r="AH869" s="53"/>
      <c r="AI869" s="53"/>
      <c r="AJ869" s="53"/>
    </row>
    <row r="870">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c r="AA870" s="53"/>
      <c r="AB870" s="53"/>
      <c r="AC870" s="53"/>
      <c r="AD870" s="53"/>
      <c r="AE870" s="53"/>
      <c r="AF870" s="53"/>
      <c r="AG870" s="53"/>
      <c r="AH870" s="53"/>
      <c r="AI870" s="53"/>
      <c r="AJ870" s="53"/>
    </row>
    <row r="87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c r="AA871" s="53"/>
      <c r="AB871" s="53"/>
      <c r="AC871" s="53"/>
      <c r="AD871" s="53"/>
      <c r="AE871" s="53"/>
      <c r="AF871" s="53"/>
      <c r="AG871" s="53"/>
      <c r="AH871" s="53"/>
      <c r="AI871" s="53"/>
      <c r="AJ871" s="53"/>
    </row>
    <row r="872">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c r="AA872" s="53"/>
      <c r="AB872" s="53"/>
      <c r="AC872" s="53"/>
      <c r="AD872" s="53"/>
      <c r="AE872" s="53"/>
      <c r="AF872" s="53"/>
      <c r="AG872" s="53"/>
      <c r="AH872" s="53"/>
      <c r="AI872" s="53"/>
      <c r="AJ872" s="53"/>
    </row>
    <row r="873">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c r="AA873" s="53"/>
      <c r="AB873" s="53"/>
      <c r="AC873" s="53"/>
      <c r="AD873" s="53"/>
      <c r="AE873" s="53"/>
      <c r="AF873" s="53"/>
      <c r="AG873" s="53"/>
      <c r="AH873" s="53"/>
      <c r="AI873" s="53"/>
      <c r="AJ873" s="53"/>
    </row>
    <row r="874">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c r="AA874" s="53"/>
      <c r="AB874" s="53"/>
      <c r="AC874" s="53"/>
      <c r="AD874" s="53"/>
      <c r="AE874" s="53"/>
      <c r="AF874" s="53"/>
      <c r="AG874" s="53"/>
      <c r="AH874" s="53"/>
      <c r="AI874" s="53"/>
      <c r="AJ874" s="53"/>
    </row>
    <row r="87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c r="AA875" s="53"/>
      <c r="AB875" s="53"/>
      <c r="AC875" s="53"/>
      <c r="AD875" s="53"/>
      <c r="AE875" s="53"/>
      <c r="AF875" s="53"/>
      <c r="AG875" s="53"/>
      <c r="AH875" s="53"/>
      <c r="AI875" s="53"/>
      <c r="AJ875" s="53"/>
    </row>
    <row r="876">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c r="AA876" s="53"/>
      <c r="AB876" s="53"/>
      <c r="AC876" s="53"/>
      <c r="AD876" s="53"/>
      <c r="AE876" s="53"/>
      <c r="AF876" s="53"/>
      <c r="AG876" s="53"/>
      <c r="AH876" s="53"/>
      <c r="AI876" s="53"/>
      <c r="AJ876" s="53"/>
    </row>
    <row r="877">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c r="AA877" s="53"/>
      <c r="AB877" s="53"/>
      <c r="AC877" s="53"/>
      <c r="AD877" s="53"/>
      <c r="AE877" s="53"/>
      <c r="AF877" s="53"/>
      <c r="AG877" s="53"/>
      <c r="AH877" s="53"/>
      <c r="AI877" s="53"/>
      <c r="AJ877" s="53"/>
    </row>
    <row r="878">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c r="AA878" s="53"/>
      <c r="AB878" s="53"/>
      <c r="AC878" s="53"/>
      <c r="AD878" s="53"/>
      <c r="AE878" s="53"/>
      <c r="AF878" s="53"/>
      <c r="AG878" s="53"/>
      <c r="AH878" s="53"/>
      <c r="AI878" s="53"/>
      <c r="AJ878" s="53"/>
    </row>
    <row r="879">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c r="AA879" s="53"/>
      <c r="AB879" s="53"/>
      <c r="AC879" s="53"/>
      <c r="AD879" s="53"/>
      <c r="AE879" s="53"/>
      <c r="AF879" s="53"/>
      <c r="AG879" s="53"/>
      <c r="AH879" s="53"/>
      <c r="AI879" s="53"/>
      <c r="AJ879" s="53"/>
    </row>
    <row r="880">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c r="AA880" s="53"/>
      <c r="AB880" s="53"/>
      <c r="AC880" s="53"/>
      <c r="AD880" s="53"/>
      <c r="AE880" s="53"/>
      <c r="AF880" s="53"/>
      <c r="AG880" s="53"/>
      <c r="AH880" s="53"/>
      <c r="AI880" s="53"/>
      <c r="AJ880" s="53"/>
    </row>
    <row r="88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c r="AA881" s="53"/>
      <c r="AB881" s="53"/>
      <c r="AC881" s="53"/>
      <c r="AD881" s="53"/>
      <c r="AE881" s="53"/>
      <c r="AF881" s="53"/>
      <c r="AG881" s="53"/>
      <c r="AH881" s="53"/>
      <c r="AI881" s="53"/>
      <c r="AJ881" s="53"/>
    </row>
    <row r="882">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c r="AA882" s="53"/>
      <c r="AB882" s="53"/>
      <c r="AC882" s="53"/>
      <c r="AD882" s="53"/>
      <c r="AE882" s="53"/>
      <c r="AF882" s="53"/>
      <c r="AG882" s="53"/>
      <c r="AH882" s="53"/>
      <c r="AI882" s="53"/>
      <c r="AJ882" s="53"/>
    </row>
    <row r="883">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c r="AA883" s="53"/>
      <c r="AB883" s="53"/>
      <c r="AC883" s="53"/>
      <c r="AD883" s="53"/>
      <c r="AE883" s="53"/>
      <c r="AF883" s="53"/>
      <c r="AG883" s="53"/>
      <c r="AH883" s="53"/>
      <c r="AI883" s="53"/>
      <c r="AJ883" s="53"/>
    </row>
    <row r="884">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c r="AA884" s="53"/>
      <c r="AB884" s="53"/>
      <c r="AC884" s="53"/>
      <c r="AD884" s="53"/>
      <c r="AE884" s="53"/>
      <c r="AF884" s="53"/>
      <c r="AG884" s="53"/>
      <c r="AH884" s="53"/>
      <c r="AI884" s="53"/>
      <c r="AJ884" s="53"/>
    </row>
    <row r="88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c r="AA885" s="53"/>
      <c r="AB885" s="53"/>
      <c r="AC885" s="53"/>
      <c r="AD885" s="53"/>
      <c r="AE885" s="53"/>
      <c r="AF885" s="53"/>
      <c r="AG885" s="53"/>
      <c r="AH885" s="53"/>
      <c r="AI885" s="53"/>
      <c r="AJ885" s="53"/>
    </row>
    <row r="886">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c r="AA886" s="53"/>
      <c r="AB886" s="53"/>
      <c r="AC886" s="53"/>
      <c r="AD886" s="53"/>
      <c r="AE886" s="53"/>
      <c r="AF886" s="53"/>
      <c r="AG886" s="53"/>
      <c r="AH886" s="53"/>
      <c r="AI886" s="53"/>
      <c r="AJ886" s="53"/>
    </row>
    <row r="887">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c r="AA887" s="53"/>
      <c r="AB887" s="53"/>
      <c r="AC887" s="53"/>
      <c r="AD887" s="53"/>
      <c r="AE887" s="53"/>
      <c r="AF887" s="53"/>
      <c r="AG887" s="53"/>
      <c r="AH887" s="53"/>
      <c r="AI887" s="53"/>
      <c r="AJ887" s="53"/>
    </row>
    <row r="888">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c r="AA888" s="53"/>
      <c r="AB888" s="53"/>
      <c r="AC888" s="53"/>
      <c r="AD888" s="53"/>
      <c r="AE888" s="53"/>
      <c r="AF888" s="53"/>
      <c r="AG888" s="53"/>
      <c r="AH888" s="53"/>
      <c r="AI888" s="53"/>
      <c r="AJ888" s="53"/>
    </row>
    <row r="889">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c r="AA889" s="53"/>
      <c r="AB889" s="53"/>
      <c r="AC889" s="53"/>
      <c r="AD889" s="53"/>
      <c r="AE889" s="53"/>
      <c r="AF889" s="53"/>
      <c r="AG889" s="53"/>
      <c r="AH889" s="53"/>
      <c r="AI889" s="53"/>
      <c r="AJ889" s="53"/>
    </row>
    <row r="890">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c r="AA890" s="53"/>
      <c r="AB890" s="53"/>
      <c r="AC890" s="53"/>
      <c r="AD890" s="53"/>
      <c r="AE890" s="53"/>
      <c r="AF890" s="53"/>
      <c r="AG890" s="53"/>
      <c r="AH890" s="53"/>
      <c r="AI890" s="53"/>
      <c r="AJ890" s="53"/>
    </row>
    <row r="89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c r="AA891" s="53"/>
      <c r="AB891" s="53"/>
      <c r="AC891" s="53"/>
      <c r="AD891" s="53"/>
      <c r="AE891" s="53"/>
      <c r="AF891" s="53"/>
      <c r="AG891" s="53"/>
      <c r="AH891" s="53"/>
      <c r="AI891" s="53"/>
      <c r="AJ891" s="53"/>
    </row>
    <row r="892">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c r="AA892" s="53"/>
      <c r="AB892" s="53"/>
      <c r="AC892" s="53"/>
      <c r="AD892" s="53"/>
      <c r="AE892" s="53"/>
      <c r="AF892" s="53"/>
      <c r="AG892" s="53"/>
      <c r="AH892" s="53"/>
      <c r="AI892" s="53"/>
      <c r="AJ892" s="53"/>
    </row>
    <row r="893">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c r="AA893" s="53"/>
      <c r="AB893" s="53"/>
      <c r="AC893" s="53"/>
      <c r="AD893" s="53"/>
      <c r="AE893" s="53"/>
      <c r="AF893" s="53"/>
      <c r="AG893" s="53"/>
      <c r="AH893" s="53"/>
      <c r="AI893" s="53"/>
      <c r="AJ893" s="53"/>
    </row>
    <row r="894">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c r="AA894" s="53"/>
      <c r="AB894" s="53"/>
      <c r="AC894" s="53"/>
      <c r="AD894" s="53"/>
      <c r="AE894" s="53"/>
      <c r="AF894" s="53"/>
      <c r="AG894" s="53"/>
      <c r="AH894" s="53"/>
      <c r="AI894" s="53"/>
      <c r="AJ894" s="53"/>
    </row>
    <row r="89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c r="AA895" s="53"/>
      <c r="AB895" s="53"/>
      <c r="AC895" s="53"/>
      <c r="AD895" s="53"/>
      <c r="AE895" s="53"/>
      <c r="AF895" s="53"/>
      <c r="AG895" s="53"/>
      <c r="AH895" s="53"/>
      <c r="AI895" s="53"/>
      <c r="AJ895" s="53"/>
    </row>
    <row r="896">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c r="AA896" s="53"/>
      <c r="AB896" s="53"/>
      <c r="AC896" s="53"/>
      <c r="AD896" s="53"/>
      <c r="AE896" s="53"/>
      <c r="AF896" s="53"/>
      <c r="AG896" s="53"/>
      <c r="AH896" s="53"/>
      <c r="AI896" s="53"/>
      <c r="AJ896" s="53"/>
    </row>
    <row r="897">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c r="AA897" s="53"/>
      <c r="AB897" s="53"/>
      <c r="AC897" s="53"/>
      <c r="AD897" s="53"/>
      <c r="AE897" s="53"/>
      <c r="AF897" s="53"/>
      <c r="AG897" s="53"/>
      <c r="AH897" s="53"/>
      <c r="AI897" s="53"/>
      <c r="AJ897" s="53"/>
    </row>
    <row r="898">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c r="AA898" s="53"/>
      <c r="AB898" s="53"/>
      <c r="AC898" s="53"/>
      <c r="AD898" s="53"/>
      <c r="AE898" s="53"/>
      <c r="AF898" s="53"/>
      <c r="AG898" s="53"/>
      <c r="AH898" s="53"/>
      <c r="AI898" s="53"/>
      <c r="AJ898" s="53"/>
    </row>
    <row r="899">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c r="AA899" s="53"/>
      <c r="AB899" s="53"/>
      <c r="AC899" s="53"/>
      <c r="AD899" s="53"/>
      <c r="AE899" s="53"/>
      <c r="AF899" s="53"/>
      <c r="AG899" s="53"/>
      <c r="AH899" s="53"/>
      <c r="AI899" s="53"/>
      <c r="AJ899" s="53"/>
    </row>
    <row r="900">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c r="AA900" s="53"/>
      <c r="AB900" s="53"/>
      <c r="AC900" s="53"/>
      <c r="AD900" s="53"/>
      <c r="AE900" s="53"/>
      <c r="AF900" s="53"/>
      <c r="AG900" s="53"/>
      <c r="AH900" s="53"/>
      <c r="AI900" s="53"/>
      <c r="AJ900" s="53"/>
    </row>
    <row r="90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c r="AA901" s="53"/>
      <c r="AB901" s="53"/>
      <c r="AC901" s="53"/>
      <c r="AD901" s="53"/>
      <c r="AE901" s="53"/>
      <c r="AF901" s="53"/>
      <c r="AG901" s="53"/>
      <c r="AH901" s="53"/>
      <c r="AI901" s="53"/>
      <c r="AJ901" s="53"/>
    </row>
    <row r="902">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c r="AA902" s="53"/>
      <c r="AB902" s="53"/>
      <c r="AC902" s="53"/>
      <c r="AD902" s="53"/>
      <c r="AE902" s="53"/>
      <c r="AF902" s="53"/>
      <c r="AG902" s="53"/>
      <c r="AH902" s="53"/>
      <c r="AI902" s="53"/>
      <c r="AJ902" s="53"/>
    </row>
    <row r="903">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c r="AA903" s="53"/>
      <c r="AB903" s="53"/>
      <c r="AC903" s="53"/>
      <c r="AD903" s="53"/>
      <c r="AE903" s="53"/>
      <c r="AF903" s="53"/>
      <c r="AG903" s="53"/>
      <c r="AH903" s="53"/>
      <c r="AI903" s="53"/>
      <c r="AJ903" s="53"/>
    </row>
    <row r="904">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c r="AA904" s="53"/>
      <c r="AB904" s="53"/>
      <c r="AC904" s="53"/>
      <c r="AD904" s="53"/>
      <c r="AE904" s="53"/>
      <c r="AF904" s="53"/>
      <c r="AG904" s="53"/>
      <c r="AH904" s="53"/>
      <c r="AI904" s="53"/>
      <c r="AJ904" s="53"/>
    </row>
    <row r="90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c r="AA905" s="53"/>
      <c r="AB905" s="53"/>
      <c r="AC905" s="53"/>
      <c r="AD905" s="53"/>
      <c r="AE905" s="53"/>
      <c r="AF905" s="53"/>
      <c r="AG905" s="53"/>
      <c r="AH905" s="53"/>
      <c r="AI905" s="53"/>
      <c r="AJ905" s="53"/>
    </row>
    <row r="906">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c r="AA906" s="53"/>
      <c r="AB906" s="53"/>
      <c r="AC906" s="53"/>
      <c r="AD906" s="53"/>
      <c r="AE906" s="53"/>
      <c r="AF906" s="53"/>
      <c r="AG906" s="53"/>
      <c r="AH906" s="53"/>
      <c r="AI906" s="53"/>
      <c r="AJ906" s="53"/>
    </row>
    <row r="907">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c r="AA907" s="53"/>
      <c r="AB907" s="53"/>
      <c r="AC907" s="53"/>
      <c r="AD907" s="53"/>
      <c r="AE907" s="53"/>
      <c r="AF907" s="53"/>
      <c r="AG907" s="53"/>
      <c r="AH907" s="53"/>
      <c r="AI907" s="53"/>
      <c r="AJ907" s="53"/>
    </row>
    <row r="908">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c r="AA908" s="53"/>
      <c r="AB908" s="53"/>
      <c r="AC908" s="53"/>
      <c r="AD908" s="53"/>
      <c r="AE908" s="53"/>
      <c r="AF908" s="53"/>
      <c r="AG908" s="53"/>
      <c r="AH908" s="53"/>
      <c r="AI908" s="53"/>
      <c r="AJ908" s="53"/>
    </row>
    <row r="909">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c r="AA909" s="53"/>
      <c r="AB909" s="53"/>
      <c r="AC909" s="53"/>
      <c r="AD909" s="53"/>
      <c r="AE909" s="53"/>
      <c r="AF909" s="53"/>
      <c r="AG909" s="53"/>
      <c r="AH909" s="53"/>
      <c r="AI909" s="53"/>
      <c r="AJ909" s="53"/>
    </row>
    <row r="910">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c r="AA910" s="53"/>
      <c r="AB910" s="53"/>
      <c r="AC910" s="53"/>
      <c r="AD910" s="53"/>
      <c r="AE910" s="53"/>
      <c r="AF910" s="53"/>
      <c r="AG910" s="53"/>
      <c r="AH910" s="53"/>
      <c r="AI910" s="53"/>
      <c r="AJ910" s="53"/>
    </row>
    <row r="91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c r="AA911" s="53"/>
      <c r="AB911" s="53"/>
      <c r="AC911" s="53"/>
      <c r="AD911" s="53"/>
      <c r="AE911" s="53"/>
      <c r="AF911" s="53"/>
      <c r="AG911" s="53"/>
      <c r="AH911" s="53"/>
      <c r="AI911" s="53"/>
      <c r="AJ911" s="53"/>
    </row>
    <row r="912">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c r="AA912" s="53"/>
      <c r="AB912" s="53"/>
      <c r="AC912" s="53"/>
      <c r="AD912" s="53"/>
      <c r="AE912" s="53"/>
      <c r="AF912" s="53"/>
      <c r="AG912" s="53"/>
      <c r="AH912" s="53"/>
      <c r="AI912" s="53"/>
      <c r="AJ912" s="53"/>
    </row>
    <row r="913">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c r="AA913" s="53"/>
      <c r="AB913" s="53"/>
      <c r="AC913" s="53"/>
      <c r="AD913" s="53"/>
      <c r="AE913" s="53"/>
      <c r="AF913" s="53"/>
      <c r="AG913" s="53"/>
      <c r="AH913" s="53"/>
      <c r="AI913" s="53"/>
      <c r="AJ913" s="53"/>
    </row>
    <row r="914">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c r="AA914" s="53"/>
      <c r="AB914" s="53"/>
      <c r="AC914" s="53"/>
      <c r="AD914" s="53"/>
      <c r="AE914" s="53"/>
      <c r="AF914" s="53"/>
      <c r="AG914" s="53"/>
      <c r="AH914" s="53"/>
      <c r="AI914" s="53"/>
      <c r="AJ914" s="53"/>
    </row>
    <row r="91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c r="AA915" s="53"/>
      <c r="AB915" s="53"/>
      <c r="AC915" s="53"/>
      <c r="AD915" s="53"/>
      <c r="AE915" s="53"/>
      <c r="AF915" s="53"/>
      <c r="AG915" s="53"/>
      <c r="AH915" s="53"/>
      <c r="AI915" s="53"/>
      <c r="AJ915" s="53"/>
    </row>
    <row r="916">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c r="AA916" s="53"/>
      <c r="AB916" s="53"/>
      <c r="AC916" s="53"/>
      <c r="AD916" s="53"/>
      <c r="AE916" s="53"/>
      <c r="AF916" s="53"/>
      <c r="AG916" s="53"/>
      <c r="AH916" s="53"/>
      <c r="AI916" s="53"/>
      <c r="AJ916" s="53"/>
    </row>
    <row r="917">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c r="AA917" s="53"/>
      <c r="AB917" s="53"/>
      <c r="AC917" s="53"/>
      <c r="AD917" s="53"/>
      <c r="AE917" s="53"/>
      <c r="AF917" s="53"/>
      <c r="AG917" s="53"/>
      <c r="AH917" s="53"/>
      <c r="AI917" s="53"/>
      <c r="AJ917" s="53"/>
    </row>
    <row r="918">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c r="AA918" s="53"/>
      <c r="AB918" s="53"/>
      <c r="AC918" s="53"/>
      <c r="AD918" s="53"/>
      <c r="AE918" s="53"/>
      <c r="AF918" s="53"/>
      <c r="AG918" s="53"/>
      <c r="AH918" s="53"/>
      <c r="AI918" s="53"/>
      <c r="AJ918" s="53"/>
    </row>
    <row r="919">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c r="AA919" s="53"/>
      <c r="AB919" s="53"/>
      <c r="AC919" s="53"/>
      <c r="AD919" s="53"/>
      <c r="AE919" s="53"/>
      <c r="AF919" s="53"/>
      <c r="AG919" s="53"/>
      <c r="AH919" s="53"/>
      <c r="AI919" s="53"/>
      <c r="AJ919" s="53"/>
    </row>
    <row r="920">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c r="AA920" s="53"/>
      <c r="AB920" s="53"/>
      <c r="AC920" s="53"/>
      <c r="AD920" s="53"/>
      <c r="AE920" s="53"/>
      <c r="AF920" s="53"/>
      <c r="AG920" s="53"/>
      <c r="AH920" s="53"/>
      <c r="AI920" s="53"/>
      <c r="AJ920" s="53"/>
    </row>
    <row r="92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c r="AA921" s="53"/>
      <c r="AB921" s="53"/>
      <c r="AC921" s="53"/>
      <c r="AD921" s="53"/>
      <c r="AE921" s="53"/>
      <c r="AF921" s="53"/>
      <c r="AG921" s="53"/>
      <c r="AH921" s="53"/>
      <c r="AI921" s="53"/>
      <c r="AJ921" s="53"/>
    </row>
    <row r="922">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c r="AA922" s="53"/>
      <c r="AB922" s="53"/>
      <c r="AC922" s="53"/>
      <c r="AD922" s="53"/>
      <c r="AE922" s="53"/>
      <c r="AF922" s="53"/>
      <c r="AG922" s="53"/>
      <c r="AH922" s="53"/>
      <c r="AI922" s="53"/>
      <c r="AJ922" s="53"/>
    </row>
    <row r="923">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c r="AA923" s="53"/>
      <c r="AB923" s="53"/>
      <c r="AC923" s="53"/>
      <c r="AD923" s="53"/>
      <c r="AE923" s="53"/>
      <c r="AF923" s="53"/>
      <c r="AG923" s="53"/>
      <c r="AH923" s="53"/>
      <c r="AI923" s="53"/>
      <c r="AJ923" s="53"/>
    </row>
    <row r="924">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c r="AA924" s="53"/>
      <c r="AB924" s="53"/>
      <c r="AC924" s="53"/>
      <c r="AD924" s="53"/>
      <c r="AE924" s="53"/>
      <c r="AF924" s="53"/>
      <c r="AG924" s="53"/>
      <c r="AH924" s="53"/>
      <c r="AI924" s="53"/>
      <c r="AJ924" s="53"/>
    </row>
    <row r="92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c r="AA925" s="53"/>
      <c r="AB925" s="53"/>
      <c r="AC925" s="53"/>
      <c r="AD925" s="53"/>
      <c r="AE925" s="53"/>
      <c r="AF925" s="53"/>
      <c r="AG925" s="53"/>
      <c r="AH925" s="53"/>
      <c r="AI925" s="53"/>
      <c r="AJ925" s="53"/>
    </row>
    <row r="926">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c r="AA926" s="53"/>
      <c r="AB926" s="53"/>
      <c r="AC926" s="53"/>
      <c r="AD926" s="53"/>
      <c r="AE926" s="53"/>
      <c r="AF926" s="53"/>
      <c r="AG926" s="53"/>
      <c r="AH926" s="53"/>
      <c r="AI926" s="53"/>
      <c r="AJ926" s="53"/>
    </row>
    <row r="927">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c r="AA927" s="53"/>
      <c r="AB927" s="53"/>
      <c r="AC927" s="53"/>
      <c r="AD927" s="53"/>
      <c r="AE927" s="53"/>
      <c r="AF927" s="53"/>
      <c r="AG927" s="53"/>
      <c r="AH927" s="53"/>
      <c r="AI927" s="53"/>
      <c r="AJ927" s="53"/>
    </row>
    <row r="928">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c r="AA928" s="53"/>
      <c r="AB928" s="53"/>
      <c r="AC928" s="53"/>
      <c r="AD928" s="53"/>
      <c r="AE928" s="53"/>
      <c r="AF928" s="53"/>
      <c r="AG928" s="53"/>
      <c r="AH928" s="53"/>
      <c r="AI928" s="53"/>
      <c r="AJ928" s="53"/>
    </row>
    <row r="929">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c r="AA929" s="53"/>
      <c r="AB929" s="53"/>
      <c r="AC929" s="53"/>
      <c r="AD929" s="53"/>
      <c r="AE929" s="53"/>
      <c r="AF929" s="53"/>
      <c r="AG929" s="53"/>
      <c r="AH929" s="53"/>
      <c r="AI929" s="53"/>
      <c r="AJ929" s="53"/>
    </row>
    <row r="930">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c r="AA930" s="53"/>
      <c r="AB930" s="53"/>
      <c r="AC930" s="53"/>
      <c r="AD930" s="53"/>
      <c r="AE930" s="53"/>
      <c r="AF930" s="53"/>
      <c r="AG930" s="53"/>
      <c r="AH930" s="53"/>
      <c r="AI930" s="53"/>
      <c r="AJ930" s="53"/>
    </row>
    <row r="93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c r="AA931" s="53"/>
      <c r="AB931" s="53"/>
      <c r="AC931" s="53"/>
      <c r="AD931" s="53"/>
      <c r="AE931" s="53"/>
      <c r="AF931" s="53"/>
      <c r="AG931" s="53"/>
      <c r="AH931" s="53"/>
      <c r="AI931" s="53"/>
      <c r="AJ931" s="53"/>
    </row>
    <row r="932">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c r="AA932" s="53"/>
      <c r="AB932" s="53"/>
      <c r="AC932" s="53"/>
      <c r="AD932" s="53"/>
      <c r="AE932" s="53"/>
      <c r="AF932" s="53"/>
      <c r="AG932" s="53"/>
      <c r="AH932" s="53"/>
      <c r="AI932" s="53"/>
      <c r="AJ932" s="53"/>
    </row>
    <row r="933">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c r="AA933" s="53"/>
      <c r="AB933" s="53"/>
      <c r="AC933" s="53"/>
      <c r="AD933" s="53"/>
      <c r="AE933" s="53"/>
      <c r="AF933" s="53"/>
      <c r="AG933" s="53"/>
      <c r="AH933" s="53"/>
      <c r="AI933" s="53"/>
      <c r="AJ933" s="53"/>
    </row>
    <row r="934">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c r="AA934" s="53"/>
      <c r="AB934" s="53"/>
      <c r="AC934" s="53"/>
      <c r="AD934" s="53"/>
      <c r="AE934" s="53"/>
      <c r="AF934" s="53"/>
      <c r="AG934" s="53"/>
      <c r="AH934" s="53"/>
      <c r="AI934" s="53"/>
      <c r="AJ934" s="53"/>
    </row>
    <row r="93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c r="AA935" s="53"/>
      <c r="AB935" s="53"/>
      <c r="AC935" s="53"/>
      <c r="AD935" s="53"/>
      <c r="AE935" s="53"/>
      <c r="AF935" s="53"/>
      <c r="AG935" s="53"/>
      <c r="AH935" s="53"/>
      <c r="AI935" s="53"/>
      <c r="AJ935" s="53"/>
    </row>
    <row r="936">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c r="AA936" s="53"/>
      <c r="AB936" s="53"/>
      <c r="AC936" s="53"/>
      <c r="AD936" s="53"/>
      <c r="AE936" s="53"/>
      <c r="AF936" s="53"/>
      <c r="AG936" s="53"/>
      <c r="AH936" s="53"/>
      <c r="AI936" s="53"/>
      <c r="AJ936" s="53"/>
    </row>
    <row r="937">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c r="AA937" s="53"/>
      <c r="AB937" s="53"/>
      <c r="AC937" s="53"/>
      <c r="AD937" s="53"/>
      <c r="AE937" s="53"/>
      <c r="AF937" s="53"/>
      <c r="AG937" s="53"/>
      <c r="AH937" s="53"/>
      <c r="AI937" s="53"/>
      <c r="AJ937" s="53"/>
    </row>
    <row r="938">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c r="AA938" s="53"/>
      <c r="AB938" s="53"/>
      <c r="AC938" s="53"/>
      <c r="AD938" s="53"/>
      <c r="AE938" s="53"/>
      <c r="AF938" s="53"/>
      <c r="AG938" s="53"/>
      <c r="AH938" s="53"/>
      <c r="AI938" s="53"/>
      <c r="AJ938" s="53"/>
    </row>
    <row r="939">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c r="AA939" s="53"/>
      <c r="AB939" s="53"/>
      <c r="AC939" s="53"/>
      <c r="AD939" s="53"/>
      <c r="AE939" s="53"/>
      <c r="AF939" s="53"/>
      <c r="AG939" s="53"/>
      <c r="AH939" s="53"/>
      <c r="AI939" s="53"/>
      <c r="AJ939" s="53"/>
    </row>
    <row r="940">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c r="AA940" s="53"/>
      <c r="AB940" s="53"/>
      <c r="AC940" s="53"/>
      <c r="AD940" s="53"/>
      <c r="AE940" s="53"/>
      <c r="AF940" s="53"/>
      <c r="AG940" s="53"/>
      <c r="AH940" s="53"/>
      <c r="AI940" s="53"/>
      <c r="AJ940" s="53"/>
    </row>
    <row r="94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c r="AA941" s="53"/>
      <c r="AB941" s="53"/>
      <c r="AC941" s="53"/>
      <c r="AD941" s="53"/>
      <c r="AE941" s="53"/>
      <c r="AF941" s="53"/>
      <c r="AG941" s="53"/>
      <c r="AH941" s="53"/>
      <c r="AI941" s="53"/>
      <c r="AJ941" s="53"/>
    </row>
    <row r="942">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c r="AA942" s="53"/>
      <c r="AB942" s="53"/>
      <c r="AC942" s="53"/>
      <c r="AD942" s="53"/>
      <c r="AE942" s="53"/>
      <c r="AF942" s="53"/>
      <c r="AG942" s="53"/>
      <c r="AH942" s="53"/>
      <c r="AI942" s="53"/>
      <c r="AJ942" s="53"/>
    </row>
    <row r="943">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c r="AA943" s="53"/>
      <c r="AB943" s="53"/>
      <c r="AC943" s="53"/>
      <c r="AD943" s="53"/>
      <c r="AE943" s="53"/>
      <c r="AF943" s="53"/>
      <c r="AG943" s="53"/>
      <c r="AH943" s="53"/>
      <c r="AI943" s="53"/>
      <c r="AJ943" s="53"/>
    </row>
    <row r="944">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c r="AA944" s="53"/>
      <c r="AB944" s="53"/>
      <c r="AC944" s="53"/>
      <c r="AD944" s="53"/>
      <c r="AE944" s="53"/>
      <c r="AF944" s="53"/>
      <c r="AG944" s="53"/>
      <c r="AH944" s="53"/>
      <c r="AI944" s="53"/>
      <c r="AJ944" s="53"/>
    </row>
    <row r="94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c r="AA945" s="53"/>
      <c r="AB945" s="53"/>
      <c r="AC945" s="53"/>
      <c r="AD945" s="53"/>
      <c r="AE945" s="53"/>
      <c r="AF945" s="53"/>
      <c r="AG945" s="53"/>
      <c r="AH945" s="53"/>
      <c r="AI945" s="53"/>
      <c r="AJ945" s="53"/>
    </row>
    <row r="946">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c r="AA946" s="53"/>
      <c r="AB946" s="53"/>
      <c r="AC946" s="53"/>
      <c r="AD946" s="53"/>
      <c r="AE946" s="53"/>
      <c r="AF946" s="53"/>
      <c r="AG946" s="53"/>
      <c r="AH946" s="53"/>
      <c r="AI946" s="53"/>
      <c r="AJ946" s="53"/>
    </row>
    <row r="947">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c r="AA947" s="53"/>
      <c r="AB947" s="53"/>
      <c r="AC947" s="53"/>
      <c r="AD947" s="53"/>
      <c r="AE947" s="53"/>
      <c r="AF947" s="53"/>
      <c r="AG947" s="53"/>
      <c r="AH947" s="53"/>
      <c r="AI947" s="53"/>
      <c r="AJ947" s="53"/>
    </row>
    <row r="948">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c r="AA948" s="53"/>
      <c r="AB948" s="53"/>
      <c r="AC948" s="53"/>
      <c r="AD948" s="53"/>
      <c r="AE948" s="53"/>
      <c r="AF948" s="53"/>
      <c r="AG948" s="53"/>
      <c r="AH948" s="53"/>
      <c r="AI948" s="53"/>
      <c r="AJ948" s="53"/>
    </row>
    <row r="949">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c r="AA949" s="53"/>
      <c r="AB949" s="53"/>
      <c r="AC949" s="53"/>
      <c r="AD949" s="53"/>
      <c r="AE949" s="53"/>
      <c r="AF949" s="53"/>
      <c r="AG949" s="53"/>
      <c r="AH949" s="53"/>
      <c r="AI949" s="53"/>
      <c r="AJ949" s="53"/>
    </row>
    <row r="950">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c r="AA950" s="53"/>
      <c r="AB950" s="53"/>
      <c r="AC950" s="53"/>
      <c r="AD950" s="53"/>
      <c r="AE950" s="53"/>
      <c r="AF950" s="53"/>
      <c r="AG950" s="53"/>
      <c r="AH950" s="53"/>
      <c r="AI950" s="53"/>
      <c r="AJ950" s="53"/>
    </row>
    <row r="95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c r="AA951" s="53"/>
      <c r="AB951" s="53"/>
      <c r="AC951" s="53"/>
      <c r="AD951" s="53"/>
      <c r="AE951" s="53"/>
      <c r="AF951" s="53"/>
      <c r="AG951" s="53"/>
      <c r="AH951" s="53"/>
      <c r="AI951" s="53"/>
      <c r="AJ951" s="53"/>
    </row>
    <row r="952">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c r="AA952" s="53"/>
      <c r="AB952" s="53"/>
      <c r="AC952" s="53"/>
      <c r="AD952" s="53"/>
      <c r="AE952" s="53"/>
      <c r="AF952" s="53"/>
      <c r="AG952" s="53"/>
      <c r="AH952" s="53"/>
      <c r="AI952" s="53"/>
      <c r="AJ952" s="53"/>
    </row>
    <row r="953">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c r="AA953" s="53"/>
      <c r="AB953" s="53"/>
      <c r="AC953" s="53"/>
      <c r="AD953" s="53"/>
      <c r="AE953" s="53"/>
      <c r="AF953" s="53"/>
      <c r="AG953" s="53"/>
      <c r="AH953" s="53"/>
      <c r="AI953" s="53"/>
      <c r="AJ953" s="53"/>
    </row>
    <row r="954">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c r="AA954" s="53"/>
      <c r="AB954" s="53"/>
      <c r="AC954" s="53"/>
      <c r="AD954" s="53"/>
      <c r="AE954" s="53"/>
      <c r="AF954" s="53"/>
      <c r="AG954" s="53"/>
      <c r="AH954" s="53"/>
      <c r="AI954" s="53"/>
      <c r="AJ954" s="53"/>
    </row>
    <row r="95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c r="AA955" s="53"/>
      <c r="AB955" s="53"/>
      <c r="AC955" s="53"/>
      <c r="AD955" s="53"/>
      <c r="AE955" s="53"/>
      <c r="AF955" s="53"/>
      <c r="AG955" s="53"/>
      <c r="AH955" s="53"/>
      <c r="AI955" s="53"/>
      <c r="AJ955" s="53"/>
    </row>
    <row r="956">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c r="AA956" s="53"/>
      <c r="AB956" s="53"/>
      <c r="AC956" s="53"/>
      <c r="AD956" s="53"/>
      <c r="AE956" s="53"/>
      <c r="AF956" s="53"/>
      <c r="AG956" s="53"/>
      <c r="AH956" s="53"/>
      <c r="AI956" s="53"/>
      <c r="AJ956" s="53"/>
    </row>
    <row r="957">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c r="AA957" s="53"/>
      <c r="AB957" s="53"/>
      <c r="AC957" s="53"/>
      <c r="AD957" s="53"/>
      <c r="AE957" s="53"/>
      <c r="AF957" s="53"/>
      <c r="AG957" s="53"/>
      <c r="AH957" s="53"/>
      <c r="AI957" s="53"/>
      <c r="AJ957" s="53"/>
    </row>
    <row r="958">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c r="AA958" s="53"/>
      <c r="AB958" s="53"/>
      <c r="AC958" s="53"/>
      <c r="AD958" s="53"/>
      <c r="AE958" s="53"/>
      <c r="AF958" s="53"/>
      <c r="AG958" s="53"/>
      <c r="AH958" s="53"/>
      <c r="AI958" s="53"/>
      <c r="AJ958" s="53"/>
    </row>
    <row r="959">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c r="AA959" s="53"/>
      <c r="AB959" s="53"/>
      <c r="AC959" s="53"/>
      <c r="AD959" s="53"/>
      <c r="AE959" s="53"/>
      <c r="AF959" s="53"/>
      <c r="AG959" s="53"/>
      <c r="AH959" s="53"/>
      <c r="AI959" s="53"/>
      <c r="AJ959" s="53"/>
    </row>
    <row r="960">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c r="AA960" s="53"/>
      <c r="AB960" s="53"/>
      <c r="AC960" s="53"/>
      <c r="AD960" s="53"/>
      <c r="AE960" s="53"/>
      <c r="AF960" s="53"/>
      <c r="AG960" s="53"/>
      <c r="AH960" s="53"/>
      <c r="AI960" s="53"/>
      <c r="AJ960" s="53"/>
    </row>
    <row r="96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c r="AA961" s="53"/>
      <c r="AB961" s="53"/>
      <c r="AC961" s="53"/>
      <c r="AD961" s="53"/>
      <c r="AE961" s="53"/>
      <c r="AF961" s="53"/>
      <c r="AG961" s="53"/>
      <c r="AH961" s="53"/>
      <c r="AI961" s="53"/>
      <c r="AJ961" s="53"/>
    </row>
    <row r="962">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c r="AA962" s="53"/>
      <c r="AB962" s="53"/>
      <c r="AC962" s="53"/>
      <c r="AD962" s="53"/>
      <c r="AE962" s="53"/>
      <c r="AF962" s="53"/>
      <c r="AG962" s="53"/>
      <c r="AH962" s="53"/>
      <c r="AI962" s="53"/>
      <c r="AJ962" s="53"/>
    </row>
    <row r="963">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c r="AA963" s="53"/>
      <c r="AB963" s="53"/>
      <c r="AC963" s="53"/>
      <c r="AD963" s="53"/>
      <c r="AE963" s="53"/>
      <c r="AF963" s="53"/>
      <c r="AG963" s="53"/>
      <c r="AH963" s="53"/>
      <c r="AI963" s="53"/>
      <c r="AJ963" s="53"/>
    </row>
    <row r="964">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c r="AA964" s="53"/>
      <c r="AB964" s="53"/>
      <c r="AC964" s="53"/>
      <c r="AD964" s="53"/>
      <c r="AE964" s="53"/>
      <c r="AF964" s="53"/>
      <c r="AG964" s="53"/>
      <c r="AH964" s="53"/>
      <c r="AI964" s="53"/>
      <c r="AJ964" s="53"/>
    </row>
    <row r="96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c r="AA965" s="53"/>
      <c r="AB965" s="53"/>
      <c r="AC965" s="53"/>
      <c r="AD965" s="53"/>
      <c r="AE965" s="53"/>
      <c r="AF965" s="53"/>
      <c r="AG965" s="53"/>
      <c r="AH965" s="53"/>
      <c r="AI965" s="53"/>
      <c r="AJ965" s="53"/>
    </row>
    <row r="966">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c r="AA966" s="53"/>
      <c r="AB966" s="53"/>
      <c r="AC966" s="53"/>
      <c r="AD966" s="53"/>
      <c r="AE966" s="53"/>
      <c r="AF966" s="53"/>
      <c r="AG966" s="53"/>
      <c r="AH966" s="53"/>
      <c r="AI966" s="53"/>
      <c r="AJ966" s="53"/>
    </row>
    <row r="967">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c r="AA967" s="53"/>
      <c r="AB967" s="53"/>
      <c r="AC967" s="53"/>
      <c r="AD967" s="53"/>
      <c r="AE967" s="53"/>
      <c r="AF967" s="53"/>
      <c r="AG967" s="53"/>
      <c r="AH967" s="53"/>
      <c r="AI967" s="53"/>
      <c r="AJ967" s="53"/>
    </row>
    <row r="968">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c r="AA968" s="53"/>
      <c r="AB968" s="53"/>
      <c r="AC968" s="53"/>
      <c r="AD968" s="53"/>
      <c r="AE968" s="53"/>
      <c r="AF968" s="53"/>
      <c r="AG968" s="53"/>
      <c r="AH968" s="53"/>
      <c r="AI968" s="53"/>
      <c r="AJ968" s="53"/>
    </row>
    <row r="969">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c r="AA969" s="53"/>
      <c r="AB969" s="53"/>
      <c r="AC969" s="53"/>
      <c r="AD969" s="53"/>
      <c r="AE969" s="53"/>
      <c r="AF969" s="53"/>
      <c r="AG969" s="53"/>
      <c r="AH969" s="53"/>
      <c r="AI969" s="53"/>
      <c r="AJ969" s="53"/>
    </row>
    <row r="970">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c r="AA970" s="53"/>
      <c r="AB970" s="53"/>
      <c r="AC970" s="53"/>
      <c r="AD970" s="53"/>
      <c r="AE970" s="53"/>
      <c r="AF970" s="53"/>
      <c r="AG970" s="53"/>
      <c r="AH970" s="53"/>
      <c r="AI970" s="53"/>
      <c r="AJ970" s="53"/>
    </row>
    <row r="97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c r="AA971" s="53"/>
      <c r="AB971" s="53"/>
      <c r="AC971" s="53"/>
      <c r="AD971" s="53"/>
      <c r="AE971" s="53"/>
      <c r="AF971" s="53"/>
      <c r="AG971" s="53"/>
      <c r="AH971" s="53"/>
      <c r="AI971" s="53"/>
      <c r="AJ971" s="53"/>
    </row>
    <row r="972">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c r="AA972" s="53"/>
      <c r="AB972" s="53"/>
      <c r="AC972" s="53"/>
      <c r="AD972" s="53"/>
      <c r="AE972" s="53"/>
      <c r="AF972" s="53"/>
      <c r="AG972" s="53"/>
      <c r="AH972" s="53"/>
      <c r="AI972" s="53"/>
      <c r="AJ972" s="53"/>
    </row>
    <row r="973">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c r="AA973" s="53"/>
      <c r="AB973" s="53"/>
      <c r="AC973" s="53"/>
      <c r="AD973" s="53"/>
      <c r="AE973" s="53"/>
      <c r="AF973" s="53"/>
      <c r="AG973" s="53"/>
      <c r="AH973" s="53"/>
      <c r="AI973" s="53"/>
      <c r="AJ973" s="53"/>
    </row>
    <row r="974">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c r="AA974" s="53"/>
      <c r="AB974" s="53"/>
      <c r="AC974" s="53"/>
      <c r="AD974" s="53"/>
      <c r="AE974" s="53"/>
      <c r="AF974" s="53"/>
      <c r="AG974" s="53"/>
      <c r="AH974" s="53"/>
      <c r="AI974" s="53"/>
      <c r="AJ974" s="53"/>
    </row>
    <row r="97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c r="AA975" s="53"/>
      <c r="AB975" s="53"/>
      <c r="AC975" s="53"/>
      <c r="AD975" s="53"/>
      <c r="AE975" s="53"/>
      <c r="AF975" s="53"/>
      <c r="AG975" s="53"/>
      <c r="AH975" s="53"/>
      <c r="AI975" s="53"/>
      <c r="AJ975" s="53"/>
    </row>
    <row r="976">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c r="AA976" s="53"/>
      <c r="AB976" s="53"/>
      <c r="AC976" s="53"/>
      <c r="AD976" s="53"/>
      <c r="AE976" s="53"/>
      <c r="AF976" s="53"/>
      <c r="AG976" s="53"/>
      <c r="AH976" s="53"/>
      <c r="AI976" s="53"/>
      <c r="AJ976" s="53"/>
    </row>
    <row r="977">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c r="AA977" s="53"/>
      <c r="AB977" s="53"/>
      <c r="AC977" s="53"/>
      <c r="AD977" s="53"/>
      <c r="AE977" s="53"/>
      <c r="AF977" s="53"/>
      <c r="AG977" s="53"/>
      <c r="AH977" s="53"/>
      <c r="AI977" s="53"/>
      <c r="AJ977" s="53"/>
    </row>
    <row r="978">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c r="AA978" s="53"/>
      <c r="AB978" s="53"/>
      <c r="AC978" s="53"/>
      <c r="AD978" s="53"/>
      <c r="AE978" s="53"/>
      <c r="AF978" s="53"/>
      <c r="AG978" s="53"/>
      <c r="AH978" s="53"/>
      <c r="AI978" s="53"/>
      <c r="AJ978" s="53"/>
    </row>
    <row r="979">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c r="AA979" s="53"/>
      <c r="AB979" s="53"/>
      <c r="AC979" s="53"/>
      <c r="AD979" s="53"/>
      <c r="AE979" s="53"/>
      <c r="AF979" s="53"/>
      <c r="AG979" s="53"/>
      <c r="AH979" s="53"/>
      <c r="AI979" s="53"/>
      <c r="AJ979" s="53"/>
    </row>
    <row r="980">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c r="AA980" s="53"/>
      <c r="AB980" s="53"/>
      <c r="AC980" s="53"/>
      <c r="AD980" s="53"/>
      <c r="AE980" s="53"/>
      <c r="AF980" s="53"/>
      <c r="AG980" s="53"/>
      <c r="AH980" s="53"/>
      <c r="AI980" s="53"/>
      <c r="AJ980" s="53"/>
    </row>
    <row r="98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c r="AA981" s="53"/>
      <c r="AB981" s="53"/>
      <c r="AC981" s="53"/>
      <c r="AD981" s="53"/>
      <c r="AE981" s="53"/>
      <c r="AF981" s="53"/>
      <c r="AG981" s="53"/>
      <c r="AH981" s="53"/>
      <c r="AI981" s="53"/>
      <c r="AJ981" s="53"/>
    </row>
    <row r="982">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c r="AA982" s="53"/>
      <c r="AB982" s="53"/>
      <c r="AC982" s="53"/>
      <c r="AD982" s="53"/>
      <c r="AE982" s="53"/>
      <c r="AF982" s="53"/>
      <c r="AG982" s="53"/>
      <c r="AH982" s="53"/>
      <c r="AI982" s="53"/>
      <c r="AJ982" s="53"/>
    </row>
    <row r="983">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c r="AA983" s="53"/>
      <c r="AB983" s="53"/>
      <c r="AC983" s="53"/>
      <c r="AD983" s="53"/>
      <c r="AE983" s="53"/>
      <c r="AF983" s="53"/>
      <c r="AG983" s="53"/>
      <c r="AH983" s="53"/>
      <c r="AI983" s="53"/>
      <c r="AJ983" s="53"/>
    </row>
    <row r="984">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c r="AA984" s="53"/>
      <c r="AB984" s="53"/>
      <c r="AC984" s="53"/>
      <c r="AD984" s="53"/>
      <c r="AE984" s="53"/>
      <c r="AF984" s="53"/>
      <c r="AG984" s="53"/>
      <c r="AH984" s="53"/>
      <c r="AI984" s="53"/>
      <c r="AJ984" s="53"/>
    </row>
    <row r="98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c r="AA985" s="53"/>
      <c r="AB985" s="53"/>
      <c r="AC985" s="53"/>
      <c r="AD985" s="53"/>
      <c r="AE985" s="53"/>
      <c r="AF985" s="53"/>
      <c r="AG985" s="53"/>
      <c r="AH985" s="53"/>
      <c r="AI985" s="53"/>
      <c r="AJ985" s="53"/>
    </row>
    <row r="986">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c r="AA986" s="53"/>
      <c r="AB986" s="53"/>
      <c r="AC986" s="53"/>
      <c r="AD986" s="53"/>
      <c r="AE986" s="53"/>
      <c r="AF986" s="53"/>
      <c r="AG986" s="53"/>
      <c r="AH986" s="53"/>
      <c r="AI986" s="53"/>
      <c r="AJ986" s="53"/>
    </row>
    <row r="987">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c r="AA987" s="53"/>
      <c r="AB987" s="53"/>
      <c r="AC987" s="53"/>
      <c r="AD987" s="53"/>
      <c r="AE987" s="53"/>
      <c r="AF987" s="53"/>
      <c r="AG987" s="53"/>
      <c r="AH987" s="53"/>
      <c r="AI987" s="53"/>
      <c r="AJ987" s="53"/>
    </row>
    <row r="988">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c r="AA988" s="53"/>
      <c r="AB988" s="53"/>
      <c r="AC988" s="53"/>
      <c r="AD988" s="53"/>
      <c r="AE988" s="53"/>
      <c r="AF988" s="53"/>
      <c r="AG988" s="53"/>
      <c r="AH988" s="53"/>
      <c r="AI988" s="53"/>
      <c r="AJ988" s="53"/>
    </row>
    <row r="989">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c r="AA989" s="53"/>
      <c r="AB989" s="53"/>
      <c r="AC989" s="53"/>
      <c r="AD989" s="53"/>
      <c r="AE989" s="53"/>
      <c r="AF989" s="53"/>
      <c r="AG989" s="53"/>
      <c r="AH989" s="53"/>
      <c r="AI989" s="53"/>
      <c r="AJ989" s="53"/>
    </row>
    <row r="990">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c r="AA990" s="53"/>
      <c r="AB990" s="53"/>
      <c r="AC990" s="53"/>
      <c r="AD990" s="53"/>
      <c r="AE990" s="53"/>
      <c r="AF990" s="53"/>
      <c r="AG990" s="53"/>
      <c r="AH990" s="53"/>
      <c r="AI990" s="53"/>
      <c r="AJ990" s="53"/>
    </row>
  </sheetData>
  <mergeCells count="3">
    <mergeCell ref="A2:A13"/>
    <mergeCell ref="A14:A20"/>
    <mergeCell ref="A21:A24"/>
  </mergeCells>
  <hyperlinks>
    <hyperlink r:id="rId1" location="d1e621" ref="P14"/>
  </hyperlinks>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16"/>
      <c r="B1" s="15" t="s">
        <v>5719</v>
      </c>
      <c r="C1" s="29" t="s">
        <v>5620</v>
      </c>
      <c r="D1" s="76" t="s">
        <v>5790</v>
      </c>
      <c r="E1" s="16"/>
      <c r="F1" s="16"/>
      <c r="G1" s="16"/>
      <c r="H1" s="16"/>
      <c r="I1" s="16"/>
      <c r="J1" s="16"/>
      <c r="K1" s="16"/>
      <c r="L1" s="16"/>
      <c r="M1" s="16"/>
      <c r="N1" s="16"/>
      <c r="O1" s="16"/>
      <c r="P1" s="16"/>
      <c r="Q1" s="16"/>
      <c r="R1" s="16"/>
      <c r="S1" s="16"/>
      <c r="T1" s="16"/>
      <c r="U1" s="16"/>
      <c r="V1" s="16"/>
      <c r="W1" s="16"/>
      <c r="X1" s="16"/>
      <c r="Y1" s="16"/>
      <c r="Z1" s="16"/>
    </row>
    <row r="2">
      <c r="A2" s="16"/>
      <c r="B2" s="21" t="s">
        <v>4447</v>
      </c>
      <c r="C2" s="77" t="s">
        <v>462</v>
      </c>
      <c r="D2" s="78" t="s">
        <v>75</v>
      </c>
      <c r="E2" s="16"/>
      <c r="F2" s="16"/>
      <c r="G2" s="16"/>
      <c r="H2" s="16"/>
      <c r="I2" s="16"/>
      <c r="J2" s="16"/>
      <c r="K2" s="16"/>
      <c r="L2" s="16"/>
      <c r="M2" s="16"/>
      <c r="N2" s="16"/>
      <c r="O2" s="16"/>
      <c r="P2" s="16"/>
      <c r="Q2" s="16"/>
      <c r="R2" s="16"/>
      <c r="S2" s="16"/>
      <c r="T2" s="16"/>
      <c r="U2" s="16"/>
      <c r="V2" s="16"/>
      <c r="W2" s="16"/>
      <c r="X2" s="16"/>
      <c r="Y2" s="16"/>
      <c r="Z2" s="16"/>
    </row>
    <row r="3">
      <c r="A3" s="16"/>
      <c r="B3" s="79" t="s">
        <v>4465</v>
      </c>
      <c r="C3" s="80" t="s">
        <v>5135</v>
      </c>
      <c r="D3" s="78" t="s">
        <v>83</v>
      </c>
      <c r="E3" s="16"/>
      <c r="F3" s="16"/>
      <c r="G3" s="16"/>
      <c r="H3" s="16"/>
      <c r="I3" s="16"/>
      <c r="J3" s="16"/>
      <c r="K3" s="16"/>
      <c r="L3" s="16"/>
      <c r="M3" s="16"/>
      <c r="N3" s="16"/>
      <c r="O3" s="16"/>
      <c r="P3" s="16"/>
      <c r="Q3" s="16"/>
      <c r="R3" s="16"/>
      <c r="S3" s="16"/>
      <c r="T3" s="16"/>
      <c r="U3" s="16"/>
      <c r="V3" s="16"/>
      <c r="W3" s="16"/>
      <c r="X3" s="16"/>
      <c r="Y3" s="16"/>
      <c r="Z3" s="16"/>
    </row>
    <row r="4">
      <c r="A4" s="16"/>
      <c r="B4" s="79" t="s">
        <v>4482</v>
      </c>
      <c r="C4" s="81" t="s">
        <v>5148</v>
      </c>
      <c r="D4" s="82" t="s">
        <v>117</v>
      </c>
      <c r="E4" s="16"/>
      <c r="F4" s="16"/>
      <c r="G4" s="16"/>
      <c r="H4" s="16"/>
      <c r="I4" s="16"/>
      <c r="J4" s="16"/>
      <c r="K4" s="16"/>
      <c r="L4" s="16"/>
      <c r="M4" s="16"/>
      <c r="N4" s="16"/>
      <c r="O4" s="16"/>
      <c r="P4" s="16"/>
      <c r="Q4" s="16"/>
      <c r="R4" s="16"/>
      <c r="S4" s="16"/>
      <c r="T4" s="16"/>
      <c r="U4" s="16"/>
      <c r="V4" s="16"/>
      <c r="W4" s="16"/>
      <c r="X4" s="16"/>
      <c r="Y4" s="16"/>
      <c r="Z4" s="16"/>
    </row>
    <row r="5">
      <c r="A5" s="16"/>
      <c r="B5" s="24" t="s">
        <v>4495</v>
      </c>
      <c r="C5" s="81" t="s">
        <v>5158</v>
      </c>
      <c r="D5" s="78" t="s">
        <v>125</v>
      </c>
      <c r="E5" s="16"/>
      <c r="F5" s="16"/>
      <c r="G5" s="16"/>
      <c r="H5" s="16"/>
      <c r="I5" s="16"/>
      <c r="J5" s="16"/>
      <c r="K5" s="16"/>
      <c r="L5" s="16"/>
      <c r="M5" s="16"/>
      <c r="N5" s="16"/>
      <c r="O5" s="16"/>
      <c r="P5" s="16"/>
      <c r="Q5" s="16"/>
      <c r="R5" s="16"/>
      <c r="S5" s="16"/>
      <c r="T5" s="16"/>
      <c r="U5" s="16"/>
      <c r="V5" s="16"/>
      <c r="W5" s="16"/>
      <c r="X5" s="16"/>
      <c r="Y5" s="16"/>
      <c r="Z5" s="16"/>
    </row>
    <row r="6">
      <c r="A6" s="16"/>
      <c r="B6" s="24" t="s">
        <v>4501</v>
      </c>
      <c r="C6" s="81" t="s">
        <v>5167</v>
      </c>
      <c r="D6" s="78" t="s">
        <v>166</v>
      </c>
      <c r="E6" s="16"/>
      <c r="F6" s="16"/>
      <c r="G6" s="16"/>
      <c r="H6" s="16"/>
      <c r="I6" s="16"/>
      <c r="J6" s="16"/>
      <c r="K6" s="16"/>
      <c r="L6" s="16"/>
      <c r="M6" s="16"/>
      <c r="N6" s="16"/>
      <c r="O6" s="16"/>
      <c r="P6" s="16"/>
      <c r="Q6" s="16"/>
      <c r="R6" s="16"/>
      <c r="S6" s="16"/>
      <c r="T6" s="16"/>
      <c r="U6" s="16"/>
      <c r="V6" s="16"/>
      <c r="W6" s="16"/>
      <c r="X6" s="16"/>
      <c r="Y6" s="16"/>
      <c r="Z6" s="16"/>
    </row>
    <row r="7">
      <c r="A7" s="16"/>
      <c r="B7" s="21" t="s">
        <v>4507</v>
      </c>
      <c r="C7" s="81" t="s">
        <v>5177</v>
      </c>
      <c r="D7" s="78" t="s">
        <v>192</v>
      </c>
      <c r="E7" s="16"/>
      <c r="F7" s="16"/>
      <c r="G7" s="16"/>
      <c r="H7" s="16"/>
      <c r="I7" s="16"/>
      <c r="J7" s="16"/>
      <c r="K7" s="16"/>
      <c r="L7" s="16"/>
      <c r="M7" s="16"/>
      <c r="N7" s="16"/>
      <c r="O7" s="16"/>
      <c r="P7" s="16"/>
      <c r="Q7" s="16"/>
      <c r="R7" s="16"/>
      <c r="S7" s="16"/>
      <c r="T7" s="16"/>
      <c r="U7" s="16"/>
      <c r="V7" s="16"/>
      <c r="W7" s="16"/>
      <c r="X7" s="16"/>
      <c r="Y7" s="16"/>
      <c r="Z7" s="16"/>
    </row>
    <row r="8">
      <c r="A8" s="16"/>
      <c r="B8" s="21" t="s">
        <v>4514</v>
      </c>
      <c r="C8" s="83" t="s">
        <v>4465</v>
      </c>
      <c r="D8" s="84" t="s">
        <v>212</v>
      </c>
      <c r="E8" s="16"/>
      <c r="F8" s="16"/>
      <c r="G8" s="16"/>
      <c r="H8" s="16"/>
      <c r="I8" s="16"/>
      <c r="J8" s="16"/>
      <c r="K8" s="16"/>
      <c r="L8" s="16"/>
      <c r="M8" s="16"/>
      <c r="N8" s="16"/>
      <c r="O8" s="16"/>
      <c r="P8" s="16"/>
      <c r="Q8" s="16"/>
      <c r="R8" s="16"/>
      <c r="S8" s="16"/>
      <c r="T8" s="16"/>
      <c r="U8" s="16"/>
      <c r="V8" s="16"/>
      <c r="W8" s="16"/>
      <c r="X8" s="16"/>
      <c r="Y8" s="16"/>
      <c r="Z8" s="16"/>
    </row>
    <row r="9">
      <c r="A9" s="16"/>
      <c r="B9" s="85" t="s">
        <v>880</v>
      </c>
      <c r="C9" s="83" t="s">
        <v>300</v>
      </c>
      <c r="D9" s="78" t="s">
        <v>226</v>
      </c>
      <c r="E9" s="16"/>
      <c r="F9" s="16"/>
      <c r="G9" s="16"/>
      <c r="H9" s="16"/>
      <c r="I9" s="16"/>
      <c r="J9" s="16"/>
      <c r="K9" s="16"/>
      <c r="L9" s="16"/>
      <c r="M9" s="16"/>
      <c r="N9" s="16"/>
      <c r="O9" s="16"/>
      <c r="P9" s="16"/>
      <c r="Q9" s="16"/>
      <c r="R9" s="16"/>
      <c r="S9" s="16"/>
      <c r="T9" s="16"/>
      <c r="U9" s="16"/>
      <c r="V9" s="16"/>
      <c r="W9" s="16"/>
      <c r="X9" s="16"/>
      <c r="Y9" s="16"/>
      <c r="Z9" s="16"/>
    </row>
    <row r="10">
      <c r="A10" s="16"/>
      <c r="B10" s="21" t="s">
        <v>4533</v>
      </c>
      <c r="C10" s="81" t="s">
        <v>4683</v>
      </c>
      <c r="D10" s="78" t="s">
        <v>234</v>
      </c>
      <c r="E10" s="16"/>
      <c r="F10" s="16"/>
      <c r="G10" s="16"/>
      <c r="H10" s="16"/>
      <c r="I10" s="16"/>
      <c r="J10" s="16"/>
      <c r="K10" s="16"/>
      <c r="L10" s="16"/>
      <c r="M10" s="16"/>
      <c r="N10" s="16"/>
      <c r="O10" s="16"/>
      <c r="P10" s="16"/>
      <c r="Q10" s="16"/>
      <c r="R10" s="16"/>
      <c r="S10" s="16"/>
      <c r="T10" s="16"/>
      <c r="U10" s="16"/>
      <c r="V10" s="16"/>
      <c r="W10" s="16"/>
      <c r="X10" s="16"/>
      <c r="Y10" s="16"/>
      <c r="Z10" s="16"/>
    </row>
    <row r="11">
      <c r="A11" s="16"/>
      <c r="B11" s="24" t="s">
        <v>4545</v>
      </c>
      <c r="C11" s="86" t="s">
        <v>5210</v>
      </c>
      <c r="D11" s="82" t="s">
        <v>252</v>
      </c>
      <c r="E11" s="16"/>
      <c r="F11" s="16"/>
      <c r="G11" s="16"/>
      <c r="H11" s="16"/>
      <c r="I11" s="16"/>
      <c r="J11" s="16"/>
      <c r="K11" s="16"/>
      <c r="L11" s="16"/>
      <c r="M11" s="16"/>
      <c r="N11" s="16"/>
      <c r="O11" s="16"/>
      <c r="P11" s="16"/>
      <c r="Q11" s="16"/>
      <c r="R11" s="16"/>
      <c r="S11" s="16"/>
      <c r="T11" s="16"/>
      <c r="U11" s="16"/>
      <c r="V11" s="16"/>
      <c r="W11" s="16"/>
      <c r="X11" s="16"/>
      <c r="Y11" s="16"/>
      <c r="Z11" s="16"/>
    </row>
    <row r="12">
      <c r="A12" s="16"/>
      <c r="B12" s="85" t="s">
        <v>4551</v>
      </c>
      <c r="C12" s="86" t="s">
        <v>5222</v>
      </c>
      <c r="D12" s="82" t="s">
        <v>294</v>
      </c>
      <c r="E12" s="16"/>
      <c r="F12" s="16"/>
      <c r="G12" s="16"/>
      <c r="H12" s="16"/>
      <c r="I12" s="16"/>
      <c r="J12" s="16"/>
      <c r="K12" s="16"/>
      <c r="L12" s="16"/>
      <c r="M12" s="16"/>
      <c r="N12" s="16"/>
      <c r="O12" s="16"/>
      <c r="P12" s="16"/>
      <c r="Q12" s="16"/>
      <c r="R12" s="16"/>
      <c r="S12" s="16"/>
      <c r="T12" s="16"/>
      <c r="U12" s="16"/>
      <c r="V12" s="16"/>
      <c r="W12" s="16"/>
      <c r="X12" s="16"/>
      <c r="Y12" s="16"/>
      <c r="Z12" s="16"/>
    </row>
    <row r="13">
      <c r="A13" s="16"/>
      <c r="B13" s="85" t="s">
        <v>4563</v>
      </c>
      <c r="C13" s="86" t="s">
        <v>5231</v>
      </c>
      <c r="D13" s="84" t="s">
        <v>300</v>
      </c>
      <c r="E13" s="16"/>
      <c r="F13" s="16"/>
      <c r="G13" s="16"/>
      <c r="H13" s="16"/>
      <c r="I13" s="16"/>
      <c r="J13" s="16"/>
      <c r="K13" s="16"/>
      <c r="L13" s="16"/>
      <c r="M13" s="16"/>
      <c r="N13" s="16"/>
      <c r="O13" s="16"/>
      <c r="P13" s="16"/>
      <c r="Q13" s="16"/>
      <c r="R13" s="16"/>
      <c r="S13" s="16"/>
      <c r="T13" s="16"/>
      <c r="U13" s="16"/>
      <c r="V13" s="16"/>
      <c r="W13" s="16"/>
      <c r="X13" s="16"/>
      <c r="Y13" s="16"/>
      <c r="Z13" s="16"/>
    </row>
    <row r="14">
      <c r="A14" s="16"/>
      <c r="B14" s="21" t="s">
        <v>4575</v>
      </c>
      <c r="C14" s="81" t="s">
        <v>5242</v>
      </c>
      <c r="D14" s="82" t="s">
        <v>324</v>
      </c>
      <c r="E14" s="16"/>
      <c r="F14" s="16"/>
      <c r="G14" s="16"/>
      <c r="H14" s="16"/>
      <c r="I14" s="16"/>
      <c r="J14" s="16"/>
      <c r="K14" s="16"/>
      <c r="L14" s="16"/>
      <c r="M14" s="16"/>
      <c r="N14" s="16"/>
      <c r="O14" s="16"/>
      <c r="P14" s="16"/>
      <c r="Q14" s="16"/>
      <c r="R14" s="16"/>
      <c r="S14" s="16"/>
      <c r="T14" s="16"/>
      <c r="U14" s="16"/>
      <c r="V14" s="16"/>
      <c r="W14" s="16"/>
      <c r="X14" s="16"/>
      <c r="Y14" s="16"/>
      <c r="Z14" s="16"/>
    </row>
    <row r="15">
      <c r="A15" s="16"/>
      <c r="B15" s="21" t="s">
        <v>4589</v>
      </c>
      <c r="C15" s="81" t="s">
        <v>1445</v>
      </c>
      <c r="D15" s="82" t="s">
        <v>391</v>
      </c>
      <c r="E15" s="16"/>
      <c r="F15" s="16"/>
      <c r="G15" s="16"/>
      <c r="H15" s="16"/>
      <c r="I15" s="16"/>
      <c r="J15" s="16"/>
      <c r="K15" s="16"/>
      <c r="L15" s="16"/>
      <c r="M15" s="16"/>
      <c r="N15" s="16"/>
      <c r="O15" s="16"/>
      <c r="P15" s="16"/>
      <c r="Q15" s="16"/>
      <c r="R15" s="16"/>
      <c r="S15" s="16"/>
      <c r="T15" s="16"/>
      <c r="U15" s="16"/>
      <c r="V15" s="16"/>
      <c r="W15" s="16"/>
      <c r="X15" s="16"/>
      <c r="Y15" s="16"/>
      <c r="Z15" s="16"/>
    </row>
    <row r="16">
      <c r="A16" s="16"/>
      <c r="B16" s="24" t="s">
        <v>4603</v>
      </c>
      <c r="C16" s="83" t="s">
        <v>212</v>
      </c>
      <c r="D16" s="82" t="s">
        <v>454</v>
      </c>
      <c r="E16" s="16"/>
      <c r="F16" s="16"/>
      <c r="G16" s="16"/>
      <c r="H16" s="16"/>
      <c r="I16" s="16"/>
      <c r="J16" s="16"/>
      <c r="K16" s="16"/>
      <c r="L16" s="16"/>
      <c r="M16" s="16"/>
      <c r="N16" s="16"/>
      <c r="O16" s="16"/>
      <c r="P16" s="16"/>
      <c r="Q16" s="16"/>
      <c r="R16" s="16"/>
      <c r="S16" s="16"/>
      <c r="T16" s="16"/>
      <c r="U16" s="16"/>
      <c r="V16" s="16"/>
      <c r="W16" s="16"/>
      <c r="X16" s="16"/>
      <c r="Y16" s="16"/>
      <c r="Z16" s="16"/>
    </row>
    <row r="17">
      <c r="A17" s="16"/>
      <c r="B17" s="79" t="s">
        <v>75</v>
      </c>
      <c r="C17" s="80" t="s">
        <v>4863</v>
      </c>
      <c r="D17" s="84" t="s">
        <v>462</v>
      </c>
      <c r="E17" s="16"/>
      <c r="F17" s="16"/>
      <c r="G17" s="16"/>
      <c r="H17" s="16"/>
      <c r="I17" s="16"/>
      <c r="J17" s="16"/>
      <c r="K17" s="16"/>
      <c r="L17" s="16"/>
      <c r="M17" s="16"/>
      <c r="N17" s="16"/>
      <c r="O17" s="16"/>
      <c r="P17" s="16"/>
      <c r="Q17" s="16"/>
      <c r="R17" s="16"/>
      <c r="S17" s="16"/>
      <c r="T17" s="16"/>
      <c r="U17" s="16"/>
      <c r="V17" s="16"/>
      <c r="W17" s="16"/>
      <c r="X17" s="16"/>
      <c r="Y17" s="16"/>
      <c r="Z17" s="16"/>
    </row>
    <row r="18">
      <c r="A18" s="16"/>
      <c r="B18" s="21" t="s">
        <v>4643</v>
      </c>
      <c r="C18" s="83" t="s">
        <v>1647</v>
      </c>
      <c r="D18" s="78" t="s">
        <v>501</v>
      </c>
      <c r="E18" s="16"/>
      <c r="F18" s="16"/>
      <c r="G18" s="16"/>
      <c r="H18" s="16"/>
      <c r="I18" s="16"/>
      <c r="J18" s="16"/>
      <c r="K18" s="16"/>
      <c r="L18" s="16"/>
      <c r="M18" s="16"/>
      <c r="N18" s="16"/>
      <c r="O18" s="16"/>
      <c r="P18" s="16"/>
      <c r="Q18" s="16"/>
      <c r="R18" s="16"/>
      <c r="S18" s="16"/>
      <c r="T18" s="16"/>
      <c r="U18" s="16"/>
      <c r="V18" s="16"/>
      <c r="W18" s="16"/>
      <c r="X18" s="16"/>
      <c r="Y18" s="16"/>
      <c r="Z18" s="16"/>
    </row>
    <row r="19">
      <c r="A19" s="16"/>
      <c r="B19" s="21" t="s">
        <v>4670</v>
      </c>
      <c r="C19" s="86" t="s">
        <v>5293</v>
      </c>
      <c r="D19" s="78" t="s">
        <v>509</v>
      </c>
      <c r="E19" s="16"/>
      <c r="F19" s="16"/>
      <c r="G19" s="16"/>
      <c r="H19" s="16"/>
      <c r="I19" s="16"/>
      <c r="J19" s="16"/>
      <c r="K19" s="16"/>
      <c r="L19" s="16"/>
      <c r="M19" s="16"/>
      <c r="N19" s="16"/>
      <c r="O19" s="16"/>
      <c r="P19" s="16"/>
      <c r="Q19" s="16"/>
      <c r="R19" s="16"/>
      <c r="S19" s="16"/>
      <c r="T19" s="16"/>
      <c r="U19" s="16"/>
      <c r="V19" s="16"/>
      <c r="W19" s="16"/>
      <c r="X19" s="16"/>
      <c r="Y19" s="16"/>
      <c r="Z19" s="16"/>
    </row>
    <row r="20">
      <c r="A20" s="16"/>
      <c r="B20" s="21" t="s">
        <v>4676</v>
      </c>
      <c r="C20" s="83" t="s">
        <v>1777</v>
      </c>
      <c r="D20" s="82" t="s">
        <v>530</v>
      </c>
      <c r="E20" s="16"/>
      <c r="F20" s="16"/>
      <c r="G20" s="16"/>
      <c r="H20" s="16"/>
      <c r="I20" s="16"/>
      <c r="J20" s="16"/>
      <c r="K20" s="16"/>
      <c r="L20" s="16"/>
      <c r="M20" s="16"/>
      <c r="N20" s="16"/>
      <c r="O20" s="16"/>
      <c r="P20" s="16"/>
      <c r="Q20" s="16"/>
      <c r="R20" s="16"/>
      <c r="S20" s="16"/>
      <c r="T20" s="16"/>
      <c r="U20" s="16"/>
      <c r="V20" s="16"/>
      <c r="W20" s="16"/>
      <c r="X20" s="16"/>
      <c r="Y20" s="16"/>
      <c r="Z20" s="16"/>
    </row>
    <row r="21">
      <c r="A21" s="16"/>
      <c r="B21" s="79" t="s">
        <v>4683</v>
      </c>
      <c r="C21" s="81" t="s">
        <v>5314</v>
      </c>
      <c r="D21" s="82" t="s">
        <v>536</v>
      </c>
      <c r="E21" s="16"/>
      <c r="F21" s="16"/>
      <c r="G21" s="16"/>
      <c r="H21" s="16"/>
      <c r="I21" s="16"/>
      <c r="J21" s="16"/>
      <c r="K21" s="16"/>
      <c r="L21" s="16"/>
      <c r="M21" s="16"/>
      <c r="N21" s="16"/>
      <c r="O21" s="16"/>
      <c r="P21" s="16"/>
      <c r="Q21" s="16"/>
      <c r="R21" s="16"/>
      <c r="S21" s="16"/>
      <c r="T21" s="16"/>
      <c r="U21" s="16"/>
      <c r="V21" s="16"/>
      <c r="W21" s="16"/>
      <c r="X21" s="16"/>
      <c r="Y21" s="16"/>
      <c r="Z21" s="16"/>
    </row>
    <row r="22">
      <c r="A22" s="16"/>
      <c r="B22" s="24" t="s">
        <v>4700</v>
      </c>
      <c r="C22" s="80" t="s">
        <v>5323</v>
      </c>
      <c r="D22" s="82" t="s">
        <v>548</v>
      </c>
      <c r="E22" s="16"/>
      <c r="F22" s="16"/>
      <c r="G22" s="16"/>
      <c r="H22" s="16"/>
      <c r="I22" s="16"/>
      <c r="J22" s="16"/>
      <c r="K22" s="16"/>
      <c r="L22" s="16"/>
      <c r="M22" s="16"/>
      <c r="N22" s="16"/>
      <c r="O22" s="16"/>
      <c r="P22" s="16"/>
      <c r="Q22" s="16"/>
      <c r="R22" s="16"/>
      <c r="S22" s="16"/>
      <c r="T22" s="16"/>
      <c r="U22" s="16"/>
      <c r="V22" s="16"/>
      <c r="W22" s="16"/>
      <c r="X22" s="16"/>
      <c r="Y22" s="16"/>
      <c r="Z22" s="16"/>
    </row>
    <row r="23">
      <c r="A23" s="16"/>
      <c r="B23" s="79" t="s">
        <v>577</v>
      </c>
      <c r="C23" s="80" t="s">
        <v>5345</v>
      </c>
      <c r="D23" s="87" t="s">
        <v>577</v>
      </c>
      <c r="E23" s="16"/>
      <c r="F23" s="16"/>
      <c r="G23" s="16"/>
      <c r="H23" s="16"/>
      <c r="I23" s="16"/>
      <c r="J23" s="16"/>
      <c r="K23" s="16"/>
      <c r="L23" s="16"/>
      <c r="M23" s="16"/>
      <c r="N23" s="16"/>
      <c r="O23" s="16"/>
      <c r="P23" s="16"/>
      <c r="Q23" s="16"/>
      <c r="R23" s="16"/>
      <c r="S23" s="16"/>
      <c r="T23" s="16"/>
      <c r="U23" s="16"/>
      <c r="V23" s="16"/>
      <c r="W23" s="16"/>
      <c r="X23" s="16"/>
      <c r="Y23" s="16"/>
      <c r="Z23" s="16"/>
    </row>
    <row r="24">
      <c r="A24" s="16"/>
      <c r="B24" s="79" t="s">
        <v>927</v>
      </c>
      <c r="C24" s="80" t="s">
        <v>5355</v>
      </c>
      <c r="D24" s="82" t="s">
        <v>585</v>
      </c>
      <c r="E24" s="16"/>
      <c r="F24" s="16"/>
      <c r="G24" s="16"/>
      <c r="H24" s="16"/>
      <c r="I24" s="16"/>
      <c r="J24" s="16"/>
      <c r="K24" s="16"/>
      <c r="L24" s="16"/>
      <c r="M24" s="16"/>
      <c r="N24" s="16"/>
      <c r="O24" s="16"/>
      <c r="P24" s="16"/>
      <c r="Q24" s="16"/>
      <c r="R24" s="16"/>
      <c r="S24" s="16"/>
      <c r="T24" s="16"/>
      <c r="U24" s="16"/>
      <c r="V24" s="16"/>
      <c r="W24" s="16"/>
      <c r="X24" s="16"/>
      <c r="Y24" s="16"/>
      <c r="Z24" s="16"/>
    </row>
    <row r="25">
      <c r="A25" s="16"/>
      <c r="B25" s="24" t="s">
        <v>4738</v>
      </c>
      <c r="C25" s="80" t="s">
        <v>5375</v>
      </c>
      <c r="D25" s="78" t="s">
        <v>597</v>
      </c>
      <c r="E25" s="16"/>
      <c r="F25" s="16"/>
      <c r="G25" s="16"/>
      <c r="H25" s="16"/>
      <c r="I25" s="16"/>
      <c r="J25" s="16"/>
      <c r="K25" s="16"/>
      <c r="L25" s="16"/>
      <c r="M25" s="16"/>
      <c r="N25" s="16"/>
      <c r="O25" s="16"/>
      <c r="P25" s="16"/>
      <c r="Q25" s="16"/>
      <c r="R25" s="16"/>
      <c r="S25" s="16"/>
      <c r="T25" s="16"/>
      <c r="U25" s="16"/>
      <c r="V25" s="16"/>
      <c r="W25" s="16"/>
      <c r="X25" s="16"/>
      <c r="Y25" s="16"/>
      <c r="Z25" s="16"/>
    </row>
    <row r="26">
      <c r="A26" s="16"/>
      <c r="B26" s="21" t="s">
        <v>4779</v>
      </c>
      <c r="C26" s="77" t="s">
        <v>75</v>
      </c>
      <c r="D26" s="82" t="s">
        <v>657</v>
      </c>
      <c r="E26" s="16"/>
      <c r="F26" s="16"/>
      <c r="G26" s="16"/>
      <c r="H26" s="16"/>
      <c r="I26" s="16"/>
      <c r="J26" s="16"/>
      <c r="K26" s="16"/>
      <c r="L26" s="16"/>
      <c r="M26" s="16"/>
      <c r="N26" s="16"/>
      <c r="O26" s="16"/>
      <c r="P26" s="16"/>
      <c r="Q26" s="16"/>
      <c r="R26" s="16"/>
      <c r="S26" s="16"/>
      <c r="T26" s="16"/>
      <c r="U26" s="16"/>
      <c r="V26" s="16"/>
      <c r="W26" s="16"/>
      <c r="X26" s="16"/>
      <c r="Y26" s="16"/>
      <c r="Z26" s="16"/>
    </row>
    <row r="27">
      <c r="A27" s="16"/>
      <c r="B27" s="85" t="s">
        <v>735</v>
      </c>
      <c r="C27" s="88" t="s">
        <v>5395</v>
      </c>
      <c r="D27" s="82" t="s">
        <v>663</v>
      </c>
      <c r="E27" s="16"/>
      <c r="F27" s="16"/>
      <c r="G27" s="16"/>
      <c r="H27" s="16"/>
      <c r="I27" s="16"/>
      <c r="J27" s="16"/>
      <c r="K27" s="16"/>
      <c r="L27" s="16"/>
      <c r="M27" s="16"/>
      <c r="N27" s="16"/>
      <c r="O27" s="16"/>
      <c r="P27" s="16"/>
      <c r="Q27" s="16"/>
      <c r="R27" s="16"/>
      <c r="S27" s="16"/>
      <c r="T27" s="16"/>
      <c r="U27" s="16"/>
      <c r="V27" s="16"/>
      <c r="W27" s="16"/>
      <c r="X27" s="16"/>
      <c r="Y27" s="16"/>
      <c r="Z27" s="16"/>
    </row>
    <row r="28">
      <c r="A28" s="16"/>
      <c r="B28" s="79" t="s">
        <v>4838</v>
      </c>
      <c r="C28" s="81" t="s">
        <v>1270</v>
      </c>
      <c r="D28" s="78" t="s">
        <v>693</v>
      </c>
      <c r="E28" s="16"/>
      <c r="F28" s="16"/>
      <c r="G28" s="16"/>
      <c r="H28" s="16"/>
      <c r="I28" s="16"/>
      <c r="J28" s="16"/>
      <c r="K28" s="16"/>
      <c r="L28" s="16"/>
      <c r="M28" s="16"/>
      <c r="N28" s="16"/>
      <c r="O28" s="16"/>
      <c r="P28" s="16"/>
      <c r="Q28" s="16"/>
      <c r="R28" s="16"/>
      <c r="S28" s="16"/>
      <c r="T28" s="16"/>
      <c r="U28" s="16"/>
      <c r="V28" s="16"/>
      <c r="W28" s="16"/>
      <c r="X28" s="16"/>
      <c r="Y28" s="16"/>
      <c r="Z28" s="16"/>
    </row>
    <row r="29">
      <c r="A29" s="16"/>
      <c r="B29" s="21" t="s">
        <v>741</v>
      </c>
      <c r="C29" s="81" t="s">
        <v>5447</v>
      </c>
      <c r="D29" s="84" t="s">
        <v>711</v>
      </c>
      <c r="E29" s="16"/>
      <c r="F29" s="16"/>
      <c r="G29" s="16"/>
      <c r="H29" s="16"/>
      <c r="I29" s="16"/>
      <c r="J29" s="16"/>
      <c r="K29" s="16"/>
      <c r="L29" s="16"/>
      <c r="M29" s="16"/>
      <c r="N29" s="16"/>
      <c r="O29" s="16"/>
      <c r="P29" s="16"/>
      <c r="Q29" s="16"/>
      <c r="R29" s="16"/>
      <c r="S29" s="16"/>
      <c r="T29" s="16"/>
      <c r="U29" s="16"/>
      <c r="V29" s="16"/>
      <c r="W29" s="16"/>
      <c r="X29" s="16"/>
      <c r="Y29" s="16"/>
      <c r="Z29" s="16"/>
    </row>
    <row r="30">
      <c r="A30" s="16"/>
      <c r="B30" s="79" t="s">
        <v>4850</v>
      </c>
      <c r="C30" s="80" t="s">
        <v>5467</v>
      </c>
      <c r="D30" s="82" t="s">
        <v>772</v>
      </c>
      <c r="E30" s="16"/>
      <c r="F30" s="16"/>
      <c r="G30" s="16"/>
      <c r="H30" s="16"/>
      <c r="I30" s="16"/>
      <c r="J30" s="16"/>
      <c r="K30" s="16"/>
      <c r="L30" s="16"/>
      <c r="M30" s="16"/>
      <c r="N30" s="16"/>
      <c r="O30" s="16"/>
      <c r="P30" s="16"/>
      <c r="Q30" s="16"/>
      <c r="R30" s="16"/>
      <c r="S30" s="16"/>
      <c r="T30" s="16"/>
      <c r="U30" s="16"/>
      <c r="V30" s="16"/>
      <c r="W30" s="16"/>
      <c r="X30" s="16"/>
      <c r="Y30" s="16"/>
      <c r="Z30" s="16"/>
    </row>
    <row r="31">
      <c r="A31" s="16"/>
      <c r="B31" s="21" t="s">
        <v>4856</v>
      </c>
      <c r="C31" s="83" t="s">
        <v>4551</v>
      </c>
      <c r="D31" s="82" t="s">
        <v>814</v>
      </c>
      <c r="E31" s="16"/>
      <c r="F31" s="16"/>
      <c r="G31" s="16"/>
      <c r="H31" s="16"/>
      <c r="I31" s="16"/>
      <c r="J31" s="16"/>
      <c r="K31" s="16"/>
      <c r="L31" s="16"/>
      <c r="M31" s="16"/>
      <c r="N31" s="16"/>
      <c r="O31" s="16"/>
      <c r="P31" s="16"/>
      <c r="Q31" s="16"/>
      <c r="R31" s="16"/>
      <c r="S31" s="16"/>
      <c r="T31" s="16"/>
      <c r="U31" s="16"/>
      <c r="V31" s="16"/>
      <c r="W31" s="16"/>
      <c r="X31" s="16"/>
      <c r="Y31" s="16"/>
      <c r="Z31" s="16"/>
    </row>
    <row r="32">
      <c r="A32" s="16"/>
      <c r="B32" s="21" t="s">
        <v>4892</v>
      </c>
      <c r="C32" s="80" t="s">
        <v>5529</v>
      </c>
      <c r="D32" s="84" t="s">
        <v>837</v>
      </c>
      <c r="E32" s="16"/>
      <c r="F32" s="16"/>
      <c r="G32" s="16"/>
      <c r="H32" s="16"/>
      <c r="I32" s="16"/>
      <c r="J32" s="16"/>
      <c r="K32" s="16"/>
      <c r="L32" s="16"/>
      <c r="M32" s="16"/>
      <c r="N32" s="16"/>
      <c r="O32" s="16"/>
      <c r="P32" s="16"/>
      <c r="Q32" s="16"/>
      <c r="R32" s="16"/>
      <c r="S32" s="16"/>
      <c r="T32" s="16"/>
      <c r="U32" s="16"/>
      <c r="V32" s="16"/>
      <c r="W32" s="16"/>
      <c r="X32" s="16"/>
      <c r="Y32" s="16"/>
      <c r="Z32" s="16"/>
    </row>
    <row r="33">
      <c r="A33" s="16"/>
      <c r="B33" s="24" t="s">
        <v>4920</v>
      </c>
      <c r="C33" s="81" t="s">
        <v>5538</v>
      </c>
      <c r="D33" s="82" t="s">
        <v>843</v>
      </c>
      <c r="E33" s="16"/>
      <c r="F33" s="16"/>
      <c r="G33" s="16"/>
      <c r="H33" s="16"/>
      <c r="I33" s="16"/>
      <c r="J33" s="16"/>
      <c r="K33" s="16"/>
      <c r="L33" s="16"/>
      <c r="M33" s="16"/>
      <c r="N33" s="16"/>
      <c r="O33" s="16"/>
      <c r="P33" s="16"/>
      <c r="Q33" s="16"/>
      <c r="R33" s="16"/>
      <c r="S33" s="16"/>
      <c r="T33" s="16"/>
      <c r="U33" s="16"/>
      <c r="V33" s="16"/>
      <c r="W33" s="16"/>
      <c r="X33" s="16"/>
      <c r="Y33" s="16"/>
      <c r="Z33" s="16"/>
    </row>
    <row r="34">
      <c r="A34" s="16"/>
      <c r="B34" s="24" t="s">
        <v>5826</v>
      </c>
      <c r="C34" s="80" t="s">
        <v>5556</v>
      </c>
      <c r="D34" s="87" t="s">
        <v>880</v>
      </c>
      <c r="E34" s="16"/>
      <c r="F34" s="16"/>
      <c r="G34" s="16"/>
      <c r="H34" s="16"/>
      <c r="I34" s="16"/>
      <c r="J34" s="16"/>
      <c r="K34" s="16"/>
      <c r="L34" s="16"/>
      <c r="M34" s="16"/>
      <c r="N34" s="16"/>
      <c r="O34" s="16"/>
      <c r="P34" s="16"/>
      <c r="Q34" s="16"/>
      <c r="R34" s="16"/>
      <c r="S34" s="16"/>
      <c r="T34" s="16"/>
      <c r="U34" s="16"/>
      <c r="V34" s="16"/>
      <c r="W34" s="16"/>
      <c r="X34" s="16"/>
      <c r="Y34" s="16"/>
      <c r="Z34" s="16"/>
    </row>
    <row r="35">
      <c r="A35" s="16"/>
      <c r="B35" s="24" t="s">
        <v>4942</v>
      </c>
      <c r="C35" s="80" t="s">
        <v>5583</v>
      </c>
      <c r="D35" s="78" t="s">
        <v>915</v>
      </c>
      <c r="E35" s="16"/>
      <c r="F35" s="16"/>
      <c r="G35" s="16"/>
      <c r="H35" s="16"/>
      <c r="I35" s="16"/>
      <c r="J35" s="16"/>
      <c r="K35" s="16"/>
      <c r="L35" s="16"/>
      <c r="M35" s="16"/>
      <c r="N35" s="16"/>
      <c r="O35" s="16"/>
      <c r="P35" s="16"/>
      <c r="Q35" s="16"/>
      <c r="R35" s="16"/>
      <c r="S35" s="16"/>
      <c r="T35" s="16"/>
      <c r="U35" s="16"/>
      <c r="V35" s="16"/>
      <c r="W35" s="16"/>
      <c r="X35" s="16"/>
      <c r="Y35" s="16"/>
      <c r="Z35" s="16"/>
    </row>
    <row r="36">
      <c r="A36" s="16"/>
      <c r="B36" s="24" t="s">
        <v>4947</v>
      </c>
      <c r="C36" s="35" t="s">
        <v>5604</v>
      </c>
      <c r="D36" s="87" t="s">
        <v>927</v>
      </c>
      <c r="E36" s="16"/>
      <c r="F36" s="16"/>
      <c r="G36" s="16"/>
      <c r="H36" s="16"/>
      <c r="I36" s="16"/>
      <c r="J36" s="16"/>
      <c r="K36" s="16"/>
      <c r="L36" s="16"/>
      <c r="M36" s="16"/>
      <c r="N36" s="16"/>
      <c r="O36" s="16"/>
      <c r="P36" s="16"/>
      <c r="Q36" s="16"/>
      <c r="R36" s="16"/>
      <c r="S36" s="16"/>
      <c r="T36" s="16"/>
      <c r="U36" s="16"/>
      <c r="V36" s="16"/>
      <c r="W36" s="16"/>
      <c r="X36" s="16"/>
      <c r="Y36" s="16"/>
      <c r="Z36" s="16"/>
    </row>
    <row r="37">
      <c r="A37" s="16"/>
      <c r="B37" s="24" t="s">
        <v>4967</v>
      </c>
      <c r="C37" s="16"/>
      <c r="D37" s="82" t="s">
        <v>982</v>
      </c>
      <c r="E37" s="16"/>
      <c r="F37" s="16"/>
      <c r="G37" s="16"/>
      <c r="H37" s="16"/>
      <c r="I37" s="16"/>
      <c r="J37" s="16"/>
      <c r="K37" s="16"/>
      <c r="L37" s="16"/>
      <c r="M37" s="16"/>
      <c r="N37" s="16"/>
      <c r="O37" s="16"/>
      <c r="P37" s="16"/>
      <c r="Q37" s="16"/>
      <c r="R37" s="16"/>
      <c r="S37" s="16"/>
      <c r="T37" s="16"/>
      <c r="U37" s="16"/>
      <c r="V37" s="16"/>
      <c r="W37" s="16"/>
      <c r="X37" s="16"/>
      <c r="Y37" s="16"/>
      <c r="Z37" s="16"/>
    </row>
    <row r="38">
      <c r="A38" s="16"/>
      <c r="B38" s="21" t="s">
        <v>4979</v>
      </c>
      <c r="C38" s="16"/>
      <c r="D38" s="82" t="s">
        <v>994</v>
      </c>
      <c r="E38" s="16"/>
      <c r="F38" s="16"/>
      <c r="G38" s="16"/>
      <c r="H38" s="16"/>
      <c r="I38" s="16"/>
      <c r="J38" s="16"/>
      <c r="K38" s="16"/>
      <c r="L38" s="16"/>
      <c r="M38" s="16"/>
      <c r="N38" s="16"/>
      <c r="O38" s="16"/>
      <c r="P38" s="16"/>
      <c r="Q38" s="16"/>
      <c r="R38" s="16"/>
      <c r="S38" s="16"/>
      <c r="T38" s="16"/>
      <c r="U38" s="16"/>
      <c r="V38" s="16"/>
      <c r="W38" s="16"/>
      <c r="X38" s="16"/>
      <c r="Y38" s="16"/>
      <c r="Z38" s="16"/>
    </row>
    <row r="39">
      <c r="A39" s="16"/>
      <c r="B39" s="24" t="s">
        <v>4988</v>
      </c>
      <c r="C39" s="16"/>
      <c r="D39" s="82" t="s">
        <v>1071</v>
      </c>
      <c r="E39" s="16"/>
      <c r="F39" s="16"/>
      <c r="G39" s="16"/>
      <c r="H39" s="16"/>
      <c r="I39" s="16"/>
      <c r="J39" s="16"/>
      <c r="K39" s="16"/>
      <c r="L39" s="16"/>
      <c r="M39" s="16"/>
      <c r="N39" s="16"/>
      <c r="O39" s="16"/>
      <c r="P39" s="16"/>
      <c r="Q39" s="16"/>
      <c r="R39" s="16"/>
      <c r="S39" s="16"/>
      <c r="T39" s="16"/>
      <c r="U39" s="16"/>
      <c r="V39" s="16"/>
      <c r="W39" s="16"/>
      <c r="X39" s="16"/>
      <c r="Y39" s="16"/>
      <c r="Z39" s="16"/>
    </row>
    <row r="40">
      <c r="A40" s="16"/>
      <c r="B40" s="24" t="s">
        <v>4994</v>
      </c>
      <c r="C40" s="16"/>
      <c r="D40" s="82" t="s">
        <v>1095</v>
      </c>
      <c r="E40" s="16"/>
      <c r="F40" s="16"/>
      <c r="G40" s="16"/>
      <c r="H40" s="16"/>
      <c r="I40" s="16"/>
      <c r="J40" s="16"/>
      <c r="K40" s="16"/>
      <c r="L40" s="16"/>
      <c r="M40" s="16"/>
      <c r="N40" s="16"/>
      <c r="O40" s="16"/>
      <c r="P40" s="16"/>
      <c r="Q40" s="16"/>
      <c r="R40" s="16"/>
      <c r="S40" s="16"/>
      <c r="T40" s="16"/>
      <c r="U40" s="16"/>
      <c r="V40" s="16"/>
      <c r="W40" s="16"/>
      <c r="X40" s="16"/>
      <c r="Y40" s="16"/>
      <c r="Z40" s="16"/>
    </row>
    <row r="41">
      <c r="A41" s="16"/>
      <c r="B41" s="24" t="s">
        <v>4999</v>
      </c>
      <c r="C41" s="16"/>
      <c r="D41" s="78" t="s">
        <v>1199</v>
      </c>
      <c r="E41" s="16"/>
      <c r="F41" s="16"/>
      <c r="G41" s="16"/>
      <c r="H41" s="16"/>
      <c r="I41" s="16"/>
      <c r="J41" s="16"/>
      <c r="K41" s="16"/>
      <c r="L41" s="16"/>
      <c r="M41" s="16"/>
      <c r="N41" s="16"/>
      <c r="O41" s="16"/>
      <c r="P41" s="16"/>
      <c r="Q41" s="16"/>
      <c r="R41" s="16"/>
      <c r="S41" s="16"/>
      <c r="T41" s="16"/>
      <c r="U41" s="16"/>
      <c r="V41" s="16"/>
      <c r="W41" s="16"/>
      <c r="X41" s="16"/>
      <c r="Y41" s="16"/>
      <c r="Z41" s="16"/>
    </row>
    <row r="42">
      <c r="A42" s="16"/>
      <c r="B42" s="27" t="s">
        <v>5827</v>
      </c>
      <c r="C42" s="16"/>
      <c r="D42" s="78" t="s">
        <v>1211</v>
      </c>
      <c r="E42" s="16"/>
      <c r="F42" s="16"/>
      <c r="G42" s="16"/>
      <c r="H42" s="16"/>
      <c r="I42" s="16"/>
      <c r="J42" s="16"/>
      <c r="K42" s="16"/>
      <c r="L42" s="16"/>
      <c r="M42" s="16"/>
      <c r="N42" s="16"/>
      <c r="O42" s="16"/>
      <c r="P42" s="16"/>
      <c r="Q42" s="16"/>
      <c r="R42" s="16"/>
      <c r="S42" s="16"/>
      <c r="T42" s="16"/>
      <c r="U42" s="16"/>
      <c r="V42" s="16"/>
      <c r="W42" s="16"/>
      <c r="X42" s="16"/>
      <c r="Y42" s="16"/>
      <c r="Z42" s="16"/>
    </row>
    <row r="43">
      <c r="A43" s="16"/>
      <c r="B43" s="24" t="s">
        <v>5072</v>
      </c>
      <c r="C43" s="16"/>
      <c r="D43" s="82" t="s">
        <v>1221</v>
      </c>
      <c r="E43" s="16"/>
      <c r="F43" s="16"/>
      <c r="G43" s="16"/>
      <c r="H43" s="16"/>
      <c r="I43" s="16"/>
      <c r="J43" s="16"/>
      <c r="K43" s="16"/>
      <c r="L43" s="16"/>
      <c r="M43" s="16"/>
      <c r="N43" s="16"/>
      <c r="O43" s="16"/>
      <c r="P43" s="16"/>
      <c r="Q43" s="16"/>
      <c r="R43" s="16"/>
      <c r="S43" s="16"/>
      <c r="T43" s="16"/>
      <c r="U43" s="16"/>
      <c r="V43" s="16"/>
      <c r="W43" s="16"/>
      <c r="X43" s="16"/>
      <c r="Y43" s="16"/>
      <c r="Z43" s="16"/>
    </row>
    <row r="44">
      <c r="A44" s="16"/>
      <c r="B44" s="79" t="s">
        <v>5078</v>
      </c>
      <c r="C44" s="16"/>
      <c r="D44" s="78" t="s">
        <v>1250</v>
      </c>
      <c r="E44" s="16"/>
      <c r="F44" s="16"/>
      <c r="G44" s="16"/>
      <c r="H44" s="16"/>
      <c r="I44" s="16"/>
      <c r="J44" s="16"/>
      <c r="K44" s="16"/>
      <c r="L44" s="16"/>
      <c r="M44" s="16"/>
      <c r="N44" s="16"/>
      <c r="O44" s="16"/>
      <c r="P44" s="16"/>
      <c r="Q44" s="16"/>
      <c r="R44" s="16"/>
      <c r="S44" s="16"/>
      <c r="T44" s="16"/>
      <c r="U44" s="16"/>
      <c r="V44" s="16"/>
      <c r="W44" s="16"/>
      <c r="X44" s="16"/>
      <c r="Y44" s="16"/>
      <c r="Z44" s="16"/>
    </row>
    <row r="45">
      <c r="A45" s="16"/>
      <c r="B45" s="16"/>
      <c r="C45" s="16"/>
      <c r="D45" s="87" t="s">
        <v>1270</v>
      </c>
      <c r="E45" s="16"/>
      <c r="F45" s="16"/>
      <c r="G45" s="16"/>
      <c r="H45" s="16"/>
      <c r="I45" s="16"/>
      <c r="J45" s="16"/>
      <c r="K45" s="16"/>
      <c r="L45" s="16"/>
      <c r="M45" s="16"/>
      <c r="N45" s="16"/>
      <c r="O45" s="16"/>
      <c r="P45" s="16"/>
      <c r="Q45" s="16"/>
      <c r="R45" s="16"/>
      <c r="S45" s="16"/>
      <c r="T45" s="16"/>
      <c r="U45" s="16"/>
      <c r="V45" s="16"/>
      <c r="W45" s="16"/>
      <c r="X45" s="16"/>
      <c r="Y45" s="16"/>
      <c r="Z45" s="16"/>
    </row>
    <row r="46">
      <c r="A46" s="16"/>
      <c r="B46" s="16" t="s">
        <v>5828</v>
      </c>
      <c r="C46" s="16" t="s">
        <v>5829</v>
      </c>
      <c r="D46" s="82" t="s">
        <v>1311</v>
      </c>
      <c r="E46" s="16"/>
      <c r="F46" s="16"/>
      <c r="G46" s="16"/>
      <c r="H46" s="16"/>
      <c r="I46" s="16"/>
      <c r="J46" s="16"/>
      <c r="K46" s="16"/>
      <c r="L46" s="16"/>
      <c r="M46" s="16"/>
      <c r="N46" s="16"/>
      <c r="O46" s="16"/>
      <c r="P46" s="16"/>
      <c r="Q46" s="16"/>
      <c r="R46" s="16"/>
      <c r="S46" s="16"/>
      <c r="T46" s="16"/>
      <c r="U46" s="16"/>
      <c r="V46" s="16"/>
      <c r="W46" s="16"/>
      <c r="X46" s="16"/>
      <c r="Y46" s="16"/>
      <c r="Z46" s="16"/>
    </row>
    <row r="47">
      <c r="A47" s="16"/>
      <c r="B47" s="16"/>
      <c r="C47" s="16"/>
      <c r="D47" s="82" t="s">
        <v>1351</v>
      </c>
      <c r="E47" s="16"/>
      <c r="F47" s="16"/>
      <c r="G47" s="16"/>
      <c r="H47" s="16"/>
      <c r="I47" s="16"/>
      <c r="J47" s="16"/>
      <c r="K47" s="16"/>
      <c r="L47" s="16"/>
      <c r="M47" s="16"/>
      <c r="N47" s="16"/>
      <c r="O47" s="16"/>
      <c r="P47" s="16"/>
      <c r="Q47" s="16"/>
      <c r="R47" s="16"/>
      <c r="S47" s="16"/>
      <c r="T47" s="16"/>
      <c r="U47" s="16"/>
      <c r="V47" s="16"/>
      <c r="W47" s="16"/>
      <c r="X47" s="16"/>
      <c r="Y47" s="16"/>
      <c r="Z47" s="16"/>
    </row>
    <row r="48">
      <c r="A48" s="16"/>
      <c r="B48" s="16"/>
      <c r="C48" s="16"/>
      <c r="D48" s="78" t="s">
        <v>1380</v>
      </c>
      <c r="E48" s="16"/>
      <c r="F48" s="16"/>
      <c r="G48" s="16"/>
      <c r="H48" s="16"/>
      <c r="I48" s="16"/>
      <c r="J48" s="16"/>
      <c r="K48" s="16"/>
      <c r="L48" s="16"/>
      <c r="M48" s="16"/>
      <c r="N48" s="16"/>
      <c r="O48" s="16"/>
      <c r="P48" s="16"/>
      <c r="Q48" s="16"/>
      <c r="R48" s="16"/>
      <c r="S48" s="16"/>
      <c r="T48" s="16"/>
      <c r="U48" s="16"/>
      <c r="V48" s="16"/>
      <c r="W48" s="16"/>
      <c r="X48" s="16"/>
      <c r="Y48" s="16"/>
      <c r="Z48" s="16"/>
    </row>
    <row r="49">
      <c r="A49" s="16"/>
      <c r="B49" s="16"/>
      <c r="C49" s="16"/>
      <c r="D49" s="87" t="s">
        <v>1445</v>
      </c>
      <c r="E49" s="16"/>
      <c r="F49" s="16"/>
      <c r="G49" s="16"/>
      <c r="H49" s="16"/>
      <c r="I49" s="16"/>
      <c r="J49" s="16"/>
      <c r="K49" s="16"/>
      <c r="L49" s="16"/>
      <c r="M49" s="16"/>
      <c r="N49" s="16"/>
      <c r="O49" s="16"/>
      <c r="P49" s="16"/>
      <c r="Q49" s="16"/>
      <c r="R49" s="16"/>
      <c r="S49" s="16"/>
      <c r="T49" s="16"/>
      <c r="U49" s="16"/>
      <c r="V49" s="16"/>
      <c r="W49" s="16"/>
      <c r="X49" s="16"/>
      <c r="Y49" s="16"/>
      <c r="Z49" s="16"/>
    </row>
    <row r="50">
      <c r="A50" s="16"/>
      <c r="B50" s="16"/>
      <c r="C50" s="16"/>
      <c r="D50" s="82" t="s">
        <v>1530</v>
      </c>
      <c r="E50" s="16"/>
      <c r="F50" s="16"/>
      <c r="G50" s="16"/>
      <c r="H50" s="16"/>
      <c r="I50" s="16"/>
      <c r="J50" s="16"/>
      <c r="K50" s="16"/>
      <c r="L50" s="16"/>
      <c r="M50" s="16"/>
      <c r="N50" s="16"/>
      <c r="O50" s="16"/>
      <c r="P50" s="16"/>
      <c r="Q50" s="16"/>
      <c r="R50" s="16"/>
      <c r="S50" s="16"/>
      <c r="T50" s="16"/>
      <c r="U50" s="16"/>
      <c r="V50" s="16"/>
      <c r="W50" s="16"/>
      <c r="X50" s="16"/>
      <c r="Y50" s="16"/>
      <c r="Z50" s="16"/>
    </row>
    <row r="51">
      <c r="A51" s="16"/>
      <c r="B51" s="16"/>
      <c r="C51" s="16"/>
      <c r="D51" s="82" t="s">
        <v>1536</v>
      </c>
      <c r="E51" s="16"/>
      <c r="F51" s="16"/>
      <c r="G51" s="16"/>
      <c r="H51" s="16"/>
      <c r="I51" s="16"/>
      <c r="J51" s="16"/>
      <c r="K51" s="16"/>
      <c r="L51" s="16"/>
      <c r="M51" s="16"/>
      <c r="N51" s="16"/>
      <c r="O51" s="16"/>
      <c r="P51" s="16"/>
      <c r="Q51" s="16"/>
      <c r="R51" s="16"/>
      <c r="S51" s="16"/>
      <c r="T51" s="16"/>
      <c r="U51" s="16"/>
      <c r="V51" s="16"/>
      <c r="W51" s="16"/>
      <c r="X51" s="16"/>
      <c r="Y51" s="16"/>
      <c r="Z51" s="16"/>
    </row>
    <row r="52">
      <c r="A52" s="16"/>
      <c r="B52" s="16"/>
      <c r="C52" s="16"/>
      <c r="D52" s="82" t="s">
        <v>1542</v>
      </c>
      <c r="E52" s="16"/>
      <c r="F52" s="16"/>
      <c r="G52" s="16"/>
      <c r="H52" s="16"/>
      <c r="I52" s="16"/>
      <c r="J52" s="16"/>
      <c r="K52" s="16"/>
      <c r="L52" s="16"/>
      <c r="M52" s="16"/>
      <c r="N52" s="16"/>
      <c r="O52" s="16"/>
      <c r="P52" s="16"/>
      <c r="Q52" s="16"/>
      <c r="R52" s="16"/>
      <c r="S52" s="16"/>
      <c r="T52" s="16"/>
      <c r="U52" s="16"/>
      <c r="V52" s="16"/>
      <c r="W52" s="16"/>
      <c r="X52" s="16"/>
      <c r="Y52" s="16"/>
      <c r="Z52" s="16"/>
    </row>
    <row r="53">
      <c r="A53" s="16"/>
      <c r="B53" s="16"/>
      <c r="C53" s="16"/>
      <c r="D53" s="78" t="s">
        <v>1562</v>
      </c>
      <c r="E53" s="16"/>
      <c r="F53" s="16"/>
      <c r="G53" s="16"/>
      <c r="H53" s="16"/>
      <c r="I53" s="16"/>
      <c r="J53" s="16"/>
      <c r="K53" s="16"/>
      <c r="L53" s="16"/>
      <c r="M53" s="16"/>
      <c r="N53" s="16"/>
      <c r="O53" s="16"/>
      <c r="P53" s="16"/>
      <c r="Q53" s="16"/>
      <c r="R53" s="16"/>
      <c r="S53" s="16"/>
      <c r="T53" s="16"/>
      <c r="U53" s="16"/>
      <c r="V53" s="16"/>
      <c r="W53" s="16"/>
      <c r="X53" s="16"/>
      <c r="Y53" s="16"/>
      <c r="Z53" s="16"/>
    </row>
    <row r="54">
      <c r="A54" s="16"/>
      <c r="B54" s="16"/>
      <c r="C54" s="16"/>
      <c r="D54" s="78" t="s">
        <v>1587</v>
      </c>
      <c r="E54" s="16"/>
      <c r="F54" s="16"/>
      <c r="G54" s="16"/>
      <c r="H54" s="16"/>
      <c r="I54" s="16"/>
      <c r="J54" s="16"/>
      <c r="K54" s="16"/>
      <c r="L54" s="16"/>
      <c r="M54" s="16"/>
      <c r="N54" s="16"/>
      <c r="O54" s="16"/>
      <c r="P54" s="16"/>
      <c r="Q54" s="16"/>
      <c r="R54" s="16"/>
      <c r="S54" s="16"/>
      <c r="T54" s="16"/>
      <c r="U54" s="16"/>
      <c r="V54" s="16"/>
      <c r="W54" s="16"/>
      <c r="X54" s="16"/>
      <c r="Y54" s="16"/>
      <c r="Z54" s="16"/>
    </row>
    <row r="55">
      <c r="A55" s="16"/>
      <c r="B55" s="16"/>
      <c r="C55" s="16"/>
      <c r="D55" s="82" t="s">
        <v>1606</v>
      </c>
      <c r="E55" s="16"/>
      <c r="F55" s="16"/>
      <c r="G55" s="16"/>
      <c r="H55" s="16"/>
      <c r="I55" s="16"/>
      <c r="J55" s="16"/>
      <c r="K55" s="16"/>
      <c r="L55" s="16"/>
      <c r="M55" s="16"/>
      <c r="N55" s="16"/>
      <c r="O55" s="16"/>
      <c r="P55" s="16"/>
      <c r="Q55" s="16"/>
      <c r="R55" s="16"/>
      <c r="S55" s="16"/>
      <c r="T55" s="16"/>
      <c r="U55" s="16"/>
      <c r="V55" s="16"/>
      <c r="W55" s="16"/>
      <c r="X55" s="16"/>
      <c r="Y55" s="16"/>
      <c r="Z55" s="16"/>
    </row>
    <row r="56">
      <c r="A56" s="16"/>
      <c r="B56" s="16"/>
      <c r="C56" s="16"/>
      <c r="D56" s="84" t="s">
        <v>1647</v>
      </c>
      <c r="E56" s="16"/>
      <c r="F56" s="16"/>
      <c r="G56" s="16"/>
      <c r="H56" s="16"/>
      <c r="I56" s="16"/>
      <c r="J56" s="16"/>
      <c r="K56" s="16"/>
      <c r="L56" s="16"/>
      <c r="M56" s="16"/>
      <c r="N56" s="16"/>
      <c r="O56" s="16"/>
      <c r="P56" s="16"/>
      <c r="Q56" s="16"/>
      <c r="R56" s="16"/>
      <c r="S56" s="16"/>
      <c r="T56" s="16"/>
      <c r="U56" s="16"/>
      <c r="V56" s="16"/>
      <c r="W56" s="16"/>
      <c r="X56" s="16"/>
      <c r="Y56" s="16"/>
      <c r="Z56" s="16"/>
    </row>
    <row r="57">
      <c r="A57" s="16"/>
      <c r="B57" s="16"/>
      <c r="C57" s="16"/>
      <c r="D57" s="82" t="s">
        <v>1659</v>
      </c>
      <c r="E57" s="16"/>
      <c r="F57" s="16"/>
      <c r="G57" s="16"/>
      <c r="H57" s="16"/>
      <c r="I57" s="16"/>
      <c r="J57" s="16"/>
      <c r="K57" s="16"/>
      <c r="L57" s="16"/>
      <c r="M57" s="16"/>
      <c r="N57" s="16"/>
      <c r="O57" s="16"/>
      <c r="P57" s="16"/>
      <c r="Q57" s="16"/>
      <c r="R57" s="16"/>
      <c r="S57" s="16"/>
      <c r="T57" s="16"/>
      <c r="U57" s="16"/>
      <c r="V57" s="16"/>
      <c r="W57" s="16"/>
      <c r="X57" s="16"/>
      <c r="Y57" s="16"/>
      <c r="Z57" s="16"/>
    </row>
    <row r="58">
      <c r="A58" s="16"/>
      <c r="B58" s="16"/>
      <c r="C58" s="16"/>
      <c r="D58" s="82" t="s">
        <v>1703</v>
      </c>
      <c r="E58" s="16"/>
      <c r="F58" s="16"/>
      <c r="G58" s="16"/>
      <c r="H58" s="16"/>
      <c r="I58" s="16"/>
      <c r="J58" s="16"/>
      <c r="K58" s="16"/>
      <c r="L58" s="16"/>
      <c r="M58" s="16"/>
      <c r="N58" s="16"/>
      <c r="O58" s="16"/>
      <c r="P58" s="16"/>
      <c r="Q58" s="16"/>
      <c r="R58" s="16"/>
      <c r="S58" s="16"/>
      <c r="T58" s="16"/>
      <c r="U58" s="16"/>
      <c r="V58" s="16"/>
      <c r="W58" s="16"/>
      <c r="X58" s="16"/>
      <c r="Y58" s="16"/>
      <c r="Z58" s="16"/>
    </row>
    <row r="59">
      <c r="A59" s="16"/>
      <c r="B59" s="16"/>
      <c r="C59" s="16"/>
      <c r="D59" s="78" t="s">
        <v>1722</v>
      </c>
      <c r="E59" s="16"/>
      <c r="F59" s="16"/>
      <c r="G59" s="16"/>
      <c r="H59" s="16"/>
      <c r="I59" s="16"/>
      <c r="J59" s="16"/>
      <c r="K59" s="16"/>
      <c r="L59" s="16"/>
      <c r="M59" s="16"/>
      <c r="N59" s="16"/>
      <c r="O59" s="16"/>
      <c r="P59" s="16"/>
      <c r="Q59" s="16"/>
      <c r="R59" s="16"/>
      <c r="S59" s="16"/>
      <c r="T59" s="16"/>
      <c r="U59" s="16"/>
      <c r="V59" s="16"/>
      <c r="W59" s="16"/>
      <c r="X59" s="16"/>
      <c r="Y59" s="16"/>
      <c r="Z59" s="16"/>
    </row>
    <row r="60">
      <c r="A60" s="16"/>
      <c r="B60" s="16"/>
      <c r="C60" s="16"/>
      <c r="D60" s="78" t="s">
        <v>1730</v>
      </c>
      <c r="E60" s="16"/>
      <c r="F60" s="16"/>
      <c r="G60" s="16"/>
      <c r="H60" s="16"/>
      <c r="I60" s="16"/>
      <c r="J60" s="16"/>
      <c r="K60" s="16"/>
      <c r="L60" s="16"/>
      <c r="M60" s="16"/>
      <c r="N60" s="16"/>
      <c r="O60" s="16"/>
      <c r="P60" s="16"/>
      <c r="Q60" s="16"/>
      <c r="R60" s="16"/>
      <c r="S60" s="16"/>
      <c r="T60" s="16"/>
      <c r="U60" s="16"/>
      <c r="V60" s="16"/>
      <c r="W60" s="16"/>
      <c r="X60" s="16"/>
      <c r="Y60" s="16"/>
      <c r="Z60" s="16"/>
    </row>
    <row r="61">
      <c r="A61" s="16"/>
      <c r="B61" s="16"/>
      <c r="C61" s="16"/>
      <c r="D61" s="84" t="s">
        <v>1777</v>
      </c>
      <c r="E61" s="16"/>
      <c r="F61" s="16"/>
      <c r="G61" s="16"/>
      <c r="H61" s="16"/>
      <c r="I61" s="16"/>
      <c r="J61" s="16"/>
      <c r="K61" s="16"/>
      <c r="L61" s="16"/>
      <c r="M61" s="16"/>
      <c r="N61" s="16"/>
      <c r="O61" s="16"/>
      <c r="P61" s="16"/>
      <c r="Q61" s="16"/>
      <c r="R61" s="16"/>
      <c r="S61" s="16"/>
      <c r="T61" s="16"/>
      <c r="U61" s="16"/>
      <c r="V61" s="16"/>
      <c r="W61" s="16"/>
      <c r="X61" s="16"/>
      <c r="Y61" s="16"/>
      <c r="Z61" s="16"/>
    </row>
    <row r="62">
      <c r="A62" s="16"/>
      <c r="B62" s="16"/>
      <c r="C62" s="16"/>
      <c r="D62" s="82" t="s">
        <v>1807</v>
      </c>
      <c r="E62" s="16"/>
      <c r="F62" s="16"/>
      <c r="G62" s="16"/>
      <c r="H62" s="16"/>
      <c r="I62" s="16"/>
      <c r="J62" s="16"/>
      <c r="K62" s="16"/>
      <c r="L62" s="16"/>
      <c r="M62" s="16"/>
      <c r="N62" s="16"/>
      <c r="O62" s="16"/>
      <c r="P62" s="16"/>
      <c r="Q62" s="16"/>
      <c r="R62" s="16"/>
      <c r="S62" s="16"/>
      <c r="T62" s="16"/>
      <c r="U62" s="16"/>
      <c r="V62" s="16"/>
      <c r="W62" s="16"/>
      <c r="X62" s="16"/>
      <c r="Y62" s="16"/>
      <c r="Z62" s="16"/>
    </row>
    <row r="63">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c r="A64" s="16"/>
      <c r="B64" s="16"/>
      <c r="C64" s="16"/>
      <c r="D64" s="16" t="s">
        <v>5830</v>
      </c>
      <c r="E64" s="16"/>
      <c r="F64" s="16"/>
      <c r="G64" s="16"/>
      <c r="H64" s="16"/>
      <c r="I64" s="16"/>
      <c r="J64" s="16"/>
      <c r="K64" s="16"/>
      <c r="L64" s="16"/>
      <c r="M64" s="16"/>
      <c r="N64" s="16"/>
      <c r="O64" s="16"/>
      <c r="P64" s="16"/>
      <c r="Q64" s="16"/>
      <c r="R64" s="16"/>
      <c r="S64" s="16"/>
      <c r="T64" s="16"/>
      <c r="U64" s="16"/>
      <c r="V64" s="16"/>
      <c r="W64" s="16"/>
      <c r="X64" s="16"/>
      <c r="Y64" s="16"/>
      <c r="Z64" s="16"/>
    </row>
    <row r="65">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53" t="s">
        <v>5611</v>
      </c>
      <c r="B1" s="89" t="s">
        <v>5831</v>
      </c>
      <c r="C1" s="90" t="s">
        <v>5832</v>
      </c>
      <c r="D1" s="53" t="s">
        <v>5831</v>
      </c>
      <c r="E1" s="53" t="s">
        <v>5833</v>
      </c>
      <c r="F1" s="53" t="s">
        <v>5619</v>
      </c>
      <c r="G1" s="53" t="s">
        <v>5613</v>
      </c>
      <c r="H1" s="91" t="s">
        <v>4425</v>
      </c>
      <c r="I1" s="91" t="s">
        <v>1</v>
      </c>
      <c r="J1" s="91" t="s">
        <v>4426</v>
      </c>
      <c r="K1" s="91" t="s">
        <v>3</v>
      </c>
      <c r="L1" s="91" t="s">
        <v>4</v>
      </c>
      <c r="M1" s="91" t="s">
        <v>4427</v>
      </c>
      <c r="N1" s="53"/>
      <c r="O1" s="53"/>
      <c r="P1" s="53"/>
      <c r="Q1" s="53"/>
      <c r="R1" s="53"/>
      <c r="S1" s="53"/>
      <c r="T1" s="53"/>
      <c r="U1" s="53"/>
      <c r="V1" s="53"/>
      <c r="W1" s="53"/>
      <c r="X1" s="53"/>
      <c r="Y1" s="53"/>
      <c r="Z1" s="53"/>
    </row>
    <row r="2">
      <c r="A2" s="53"/>
      <c r="B2" s="89" t="s">
        <v>5834</v>
      </c>
      <c r="C2" s="53"/>
      <c r="D2" s="92" t="s">
        <v>5835</v>
      </c>
      <c r="E2" s="53"/>
      <c r="F2" s="53"/>
      <c r="G2" s="53"/>
      <c r="H2" s="51"/>
      <c r="I2" s="51"/>
      <c r="J2" s="51"/>
      <c r="K2" s="51"/>
      <c r="L2" s="51"/>
      <c r="M2" s="51"/>
      <c r="N2" s="53"/>
      <c r="O2" s="53"/>
      <c r="P2" s="53"/>
      <c r="Q2" s="53"/>
      <c r="R2" s="53"/>
      <c r="S2" s="53"/>
      <c r="T2" s="53"/>
      <c r="U2" s="53"/>
      <c r="V2" s="53"/>
      <c r="W2" s="53"/>
      <c r="X2" s="53"/>
      <c r="Y2" s="53"/>
      <c r="Z2" s="53"/>
    </row>
    <row r="3">
      <c r="A3" s="53"/>
      <c r="B3" s="93" t="s">
        <v>5836</v>
      </c>
      <c r="C3" s="53"/>
      <c r="D3" s="94" t="s">
        <v>5837</v>
      </c>
      <c r="E3" s="53"/>
      <c r="F3" s="53"/>
      <c r="G3" s="53"/>
      <c r="H3" s="51"/>
      <c r="I3" s="51"/>
      <c r="J3" s="51"/>
      <c r="K3" s="51"/>
      <c r="L3" s="51"/>
      <c r="M3" s="51"/>
      <c r="N3" s="53"/>
      <c r="O3" s="53"/>
      <c r="P3" s="53"/>
      <c r="Q3" s="53"/>
      <c r="R3" s="53"/>
      <c r="S3" s="53"/>
      <c r="T3" s="53"/>
      <c r="U3" s="53"/>
      <c r="V3" s="53"/>
      <c r="W3" s="53"/>
      <c r="X3" s="53"/>
      <c r="Y3" s="53"/>
      <c r="Z3" s="53"/>
    </row>
    <row r="4">
      <c r="A4" s="53"/>
      <c r="B4" s="89" t="s">
        <v>5838</v>
      </c>
      <c r="C4" s="53"/>
      <c r="D4" s="82" t="s">
        <v>5839</v>
      </c>
      <c r="E4" s="53"/>
      <c r="F4" s="53"/>
      <c r="G4" s="53"/>
      <c r="H4" s="51"/>
      <c r="I4" s="51"/>
      <c r="J4" s="51"/>
      <c r="K4" s="51"/>
      <c r="L4" s="51"/>
      <c r="M4" s="51"/>
      <c r="N4" s="53"/>
      <c r="O4" s="53"/>
      <c r="P4" s="53"/>
      <c r="Q4" s="53"/>
      <c r="R4" s="53"/>
      <c r="S4" s="53"/>
      <c r="T4" s="53"/>
      <c r="U4" s="53"/>
      <c r="V4" s="53"/>
      <c r="W4" s="53"/>
      <c r="X4" s="53"/>
      <c r="Y4" s="53"/>
      <c r="Z4" s="53"/>
    </row>
    <row r="5">
      <c r="A5" s="89" t="s">
        <v>5719</v>
      </c>
      <c r="B5" s="53"/>
      <c r="C5" s="86" t="s">
        <v>4447</v>
      </c>
      <c r="D5" s="95"/>
      <c r="E5" s="96" t="s">
        <v>4447</v>
      </c>
      <c r="F5" s="97"/>
      <c r="G5" s="97"/>
      <c r="H5" s="96" t="s">
        <v>4446</v>
      </c>
      <c r="I5" s="96" t="s">
        <v>4447</v>
      </c>
      <c r="J5" s="96" t="s">
        <v>4448</v>
      </c>
      <c r="K5" s="96" t="s">
        <v>4449</v>
      </c>
      <c r="L5" s="96" t="s">
        <v>4450</v>
      </c>
      <c r="M5" s="98">
        <v>2022.0</v>
      </c>
      <c r="N5" s="53"/>
      <c r="O5" s="53"/>
      <c r="P5" s="53"/>
      <c r="Q5" s="53"/>
      <c r="R5" s="53"/>
      <c r="S5" s="53"/>
      <c r="T5" s="53"/>
      <c r="U5" s="53"/>
      <c r="V5" s="53"/>
      <c r="W5" s="53"/>
      <c r="X5" s="53"/>
      <c r="Y5" s="53"/>
      <c r="Z5" s="53"/>
    </row>
    <row r="6">
      <c r="A6" s="99"/>
      <c r="B6" s="89" t="s">
        <v>5840</v>
      </c>
      <c r="C6" s="81" t="s">
        <v>4465</v>
      </c>
      <c r="D6" s="53"/>
      <c r="E6" s="100" t="s">
        <v>4465</v>
      </c>
      <c r="F6" s="97" t="s">
        <v>5663</v>
      </c>
      <c r="G6" s="97"/>
      <c r="H6" s="96" t="s">
        <v>4464</v>
      </c>
      <c r="I6" s="96" t="s">
        <v>4465</v>
      </c>
      <c r="J6" s="96" t="s">
        <v>4466</v>
      </c>
      <c r="K6" s="96" t="s">
        <v>4467</v>
      </c>
      <c r="L6" s="96" t="s">
        <v>4468</v>
      </c>
      <c r="M6" s="98">
        <v>2023.0</v>
      </c>
      <c r="N6" s="53"/>
      <c r="O6" s="53"/>
      <c r="P6" s="53"/>
      <c r="Q6" s="53"/>
      <c r="R6" s="53"/>
      <c r="S6" s="53"/>
      <c r="T6" s="53"/>
      <c r="U6" s="53"/>
      <c r="V6" s="53"/>
      <c r="W6" s="53"/>
      <c r="X6" s="53"/>
      <c r="Y6" s="53"/>
      <c r="Z6" s="53"/>
    </row>
    <row r="7">
      <c r="A7" s="99"/>
      <c r="B7" s="89" t="s">
        <v>5840</v>
      </c>
      <c r="C7" s="81" t="s">
        <v>4482</v>
      </c>
      <c r="D7" s="53"/>
      <c r="E7" s="100" t="s">
        <v>4482</v>
      </c>
      <c r="F7" s="97" t="s">
        <v>5841</v>
      </c>
      <c r="G7" s="97"/>
      <c r="H7" s="96" t="s">
        <v>4446</v>
      </c>
      <c r="I7" s="96" t="s">
        <v>4482</v>
      </c>
      <c r="J7" s="96" t="s">
        <v>4483</v>
      </c>
      <c r="K7" s="96" t="s">
        <v>4484</v>
      </c>
      <c r="L7" s="96" t="s">
        <v>4485</v>
      </c>
      <c r="M7" s="98">
        <v>2024.0</v>
      </c>
      <c r="N7" s="53"/>
      <c r="O7" s="53"/>
      <c r="P7" s="53"/>
      <c r="Q7" s="53"/>
      <c r="R7" s="53"/>
      <c r="S7" s="53"/>
      <c r="T7" s="53"/>
      <c r="U7" s="53"/>
      <c r="V7" s="53"/>
      <c r="W7" s="53"/>
      <c r="X7" s="53"/>
      <c r="Y7" s="53"/>
      <c r="Z7" s="53"/>
    </row>
    <row r="8">
      <c r="A8" s="99"/>
      <c r="B8" s="95"/>
      <c r="C8" s="80" t="s">
        <v>4495</v>
      </c>
      <c r="D8" s="95"/>
      <c r="E8" s="101" t="s">
        <v>4495</v>
      </c>
      <c r="F8" s="94" t="s">
        <v>5842</v>
      </c>
      <c r="G8" s="94"/>
      <c r="H8" s="94"/>
      <c r="I8" s="94"/>
      <c r="J8" s="94"/>
      <c r="K8" s="94"/>
      <c r="L8" s="94"/>
      <c r="M8" s="94"/>
      <c r="N8" s="95"/>
      <c r="O8" s="95"/>
      <c r="P8" s="95"/>
      <c r="Q8" s="95"/>
      <c r="R8" s="95"/>
      <c r="S8" s="95"/>
      <c r="T8" s="95"/>
      <c r="U8" s="95"/>
      <c r="V8" s="95"/>
      <c r="W8" s="95"/>
      <c r="X8" s="95"/>
      <c r="Y8" s="95"/>
      <c r="Z8" s="95"/>
    </row>
    <row r="9">
      <c r="A9" s="99"/>
      <c r="B9" s="95"/>
      <c r="C9" s="80" t="s">
        <v>4501</v>
      </c>
      <c r="D9" s="95"/>
      <c r="E9" s="101" t="s">
        <v>4501</v>
      </c>
      <c r="F9" s="94" t="s">
        <v>5843</v>
      </c>
      <c r="G9" s="94"/>
      <c r="H9" s="101" t="s">
        <v>4500</v>
      </c>
      <c r="I9" s="101" t="s">
        <v>4501</v>
      </c>
      <c r="J9" s="101" t="s">
        <v>4502</v>
      </c>
      <c r="K9" s="101" t="s">
        <v>4503</v>
      </c>
      <c r="L9" s="101" t="s">
        <v>5844</v>
      </c>
      <c r="M9" s="102">
        <v>2024.0</v>
      </c>
      <c r="N9" s="95"/>
      <c r="O9" s="95"/>
      <c r="P9" s="95"/>
      <c r="Q9" s="95"/>
      <c r="R9" s="95"/>
      <c r="S9" s="95"/>
      <c r="T9" s="95"/>
      <c r="U9" s="95"/>
      <c r="V9" s="95"/>
      <c r="W9" s="95"/>
      <c r="X9" s="95"/>
      <c r="Y9" s="95"/>
      <c r="Z9" s="95"/>
    </row>
    <row r="10">
      <c r="A10" s="99"/>
      <c r="B10" s="53"/>
      <c r="C10" s="86" t="s">
        <v>4507</v>
      </c>
      <c r="D10" s="95"/>
      <c r="E10" s="96" t="s">
        <v>4507</v>
      </c>
      <c r="F10" s="97" t="s">
        <v>5739</v>
      </c>
      <c r="G10" s="97" t="s">
        <v>5845</v>
      </c>
      <c r="H10" s="96" t="s">
        <v>4506</v>
      </c>
      <c r="I10" s="96" t="s">
        <v>4507</v>
      </c>
      <c r="J10" s="96" t="s">
        <v>4508</v>
      </c>
      <c r="K10" s="96" t="s">
        <v>4509</v>
      </c>
      <c r="L10" s="96" t="s">
        <v>4510</v>
      </c>
      <c r="M10" s="98">
        <v>2022.0</v>
      </c>
      <c r="N10" s="53"/>
      <c r="O10" s="53"/>
      <c r="P10" s="53"/>
      <c r="Q10" s="53"/>
      <c r="R10" s="53"/>
      <c r="S10" s="53"/>
      <c r="T10" s="53"/>
      <c r="U10" s="53"/>
      <c r="V10" s="53"/>
      <c r="W10" s="53"/>
      <c r="X10" s="53"/>
      <c r="Y10" s="53"/>
      <c r="Z10" s="53"/>
    </row>
    <row r="11">
      <c r="A11" s="99"/>
      <c r="B11" s="53"/>
      <c r="C11" s="86" t="s">
        <v>4514</v>
      </c>
      <c r="D11" s="95"/>
      <c r="E11" s="96" t="s">
        <v>4514</v>
      </c>
      <c r="F11" s="97" t="s">
        <v>5846</v>
      </c>
      <c r="G11" s="97" t="s">
        <v>5847</v>
      </c>
      <c r="H11" s="96" t="s">
        <v>4513</v>
      </c>
      <c r="I11" s="96" t="s">
        <v>4514</v>
      </c>
      <c r="J11" s="96" t="s">
        <v>4515</v>
      </c>
      <c r="K11" s="96" t="s">
        <v>4516</v>
      </c>
      <c r="L11" s="96" t="s">
        <v>4517</v>
      </c>
      <c r="M11" s="98">
        <v>2021.0</v>
      </c>
      <c r="N11" s="53"/>
      <c r="O11" s="53"/>
      <c r="P11" s="53"/>
      <c r="Q11" s="53"/>
      <c r="R11" s="53"/>
      <c r="S11" s="53"/>
      <c r="T11" s="53"/>
      <c r="U11" s="53"/>
      <c r="V11" s="53"/>
      <c r="W11" s="53"/>
      <c r="X11" s="53"/>
      <c r="Y11" s="53"/>
      <c r="Z11" s="53"/>
    </row>
    <row r="12">
      <c r="A12" s="99"/>
      <c r="B12" s="89" t="s">
        <v>5848</v>
      </c>
      <c r="C12" s="83" t="s">
        <v>880</v>
      </c>
      <c r="D12" s="95"/>
      <c r="E12" s="100" t="s">
        <v>880</v>
      </c>
      <c r="F12" s="97" t="s">
        <v>5849</v>
      </c>
      <c r="G12" s="97" t="s">
        <v>5850</v>
      </c>
      <c r="H12" s="96" t="s">
        <v>4520</v>
      </c>
      <c r="I12" s="96" t="s">
        <v>880</v>
      </c>
      <c r="J12" s="96" t="s">
        <v>4521</v>
      </c>
      <c r="K12" s="96" t="s">
        <v>4522</v>
      </c>
      <c r="L12" s="96" t="s">
        <v>4523</v>
      </c>
      <c r="M12" s="98">
        <v>2022.0</v>
      </c>
      <c r="N12" s="53"/>
      <c r="O12" s="53"/>
      <c r="P12" s="53"/>
      <c r="Q12" s="53"/>
      <c r="R12" s="53"/>
      <c r="S12" s="53"/>
      <c r="T12" s="53"/>
      <c r="U12" s="53"/>
      <c r="V12" s="53"/>
      <c r="W12" s="53"/>
      <c r="X12" s="53"/>
      <c r="Y12" s="53"/>
      <c r="Z12" s="53"/>
    </row>
    <row r="13">
      <c r="A13" s="99"/>
      <c r="B13" s="103"/>
      <c r="C13" s="86" t="s">
        <v>4533</v>
      </c>
      <c r="D13" s="95"/>
      <c r="E13" s="96" t="s">
        <v>4533</v>
      </c>
      <c r="F13" s="97" t="s">
        <v>5851</v>
      </c>
      <c r="G13" s="97"/>
      <c r="H13" s="96" t="s">
        <v>4532</v>
      </c>
      <c r="I13" s="96" t="s">
        <v>4533</v>
      </c>
      <c r="J13" s="96" t="s">
        <v>4534</v>
      </c>
      <c r="K13" s="96" t="s">
        <v>4535</v>
      </c>
      <c r="L13" s="96" t="s">
        <v>4536</v>
      </c>
      <c r="M13" s="98">
        <v>2022.0</v>
      </c>
      <c r="N13" s="53"/>
      <c r="O13" s="53"/>
      <c r="P13" s="53"/>
      <c r="Q13" s="53"/>
      <c r="R13" s="53"/>
      <c r="S13" s="53"/>
      <c r="T13" s="53"/>
      <c r="U13" s="53"/>
      <c r="V13" s="53"/>
      <c r="W13" s="53"/>
      <c r="X13" s="53"/>
      <c r="Y13" s="53"/>
      <c r="Z13" s="53"/>
    </row>
    <row r="14">
      <c r="A14" s="99"/>
      <c r="B14" s="103"/>
      <c r="C14" s="80" t="s">
        <v>4545</v>
      </c>
      <c r="D14" s="95"/>
      <c r="E14" s="80" t="s">
        <v>4545</v>
      </c>
      <c r="F14" s="82" t="s">
        <v>5852</v>
      </c>
      <c r="G14" s="82"/>
      <c r="H14" s="80" t="s">
        <v>4544</v>
      </c>
      <c r="I14" s="80" t="s">
        <v>4545</v>
      </c>
      <c r="J14" s="80" t="s">
        <v>4546</v>
      </c>
      <c r="K14" s="80" t="s">
        <v>4547</v>
      </c>
      <c r="L14" s="80" t="s">
        <v>5742</v>
      </c>
      <c r="M14" s="104">
        <v>2021.0</v>
      </c>
      <c r="N14" s="26" t="s">
        <v>4549</v>
      </c>
      <c r="O14" s="53"/>
      <c r="P14" s="53"/>
      <c r="Q14" s="53"/>
      <c r="R14" s="53"/>
      <c r="S14" s="53"/>
      <c r="T14" s="53"/>
      <c r="U14" s="53"/>
      <c r="V14" s="53"/>
      <c r="W14" s="53"/>
      <c r="X14" s="53"/>
      <c r="Y14" s="53"/>
      <c r="Z14" s="53"/>
    </row>
    <row r="15">
      <c r="A15" s="99"/>
      <c r="B15" s="89" t="s">
        <v>5840</v>
      </c>
      <c r="C15" s="83" t="s">
        <v>4551</v>
      </c>
      <c r="D15" s="95"/>
      <c r="E15" s="105" t="s">
        <v>4551</v>
      </c>
      <c r="F15" s="106" t="s">
        <v>5853</v>
      </c>
      <c r="G15" s="106" t="s">
        <v>5854</v>
      </c>
      <c r="H15" s="107" t="s">
        <v>4550</v>
      </c>
      <c r="I15" s="107" t="s">
        <v>4551</v>
      </c>
      <c r="J15" s="107" t="s">
        <v>4552</v>
      </c>
      <c r="K15" s="107" t="s">
        <v>4553</v>
      </c>
      <c r="L15" s="107" t="s">
        <v>5855</v>
      </c>
      <c r="M15" s="108">
        <v>2022.0</v>
      </c>
      <c r="N15" s="53"/>
      <c r="O15" s="53"/>
      <c r="P15" s="53"/>
      <c r="Q15" s="53"/>
      <c r="R15" s="53"/>
      <c r="S15" s="53"/>
      <c r="T15" s="53"/>
      <c r="U15" s="53"/>
      <c r="V15" s="53"/>
      <c r="W15" s="53"/>
      <c r="X15" s="53"/>
      <c r="Y15" s="53"/>
      <c r="Z15" s="53"/>
    </row>
    <row r="16">
      <c r="A16" s="99"/>
      <c r="B16" s="89" t="s">
        <v>5856</v>
      </c>
      <c r="C16" s="83" t="s">
        <v>4563</v>
      </c>
      <c r="D16" s="95"/>
      <c r="E16" s="100" t="s">
        <v>4563</v>
      </c>
      <c r="F16" s="97" t="s">
        <v>5857</v>
      </c>
      <c r="G16" s="97"/>
      <c r="H16" s="96" t="s">
        <v>4562</v>
      </c>
      <c r="I16" s="96" t="s">
        <v>4563</v>
      </c>
      <c r="J16" s="96" t="s">
        <v>4564</v>
      </c>
      <c r="K16" s="96" t="s">
        <v>4565</v>
      </c>
      <c r="L16" s="96" t="s">
        <v>5858</v>
      </c>
      <c r="M16" s="98">
        <v>2021.0</v>
      </c>
      <c r="N16" s="53"/>
      <c r="O16" s="53"/>
      <c r="P16" s="53"/>
      <c r="Q16" s="53"/>
      <c r="R16" s="53"/>
      <c r="S16" s="53"/>
      <c r="T16" s="53"/>
      <c r="U16" s="53"/>
      <c r="V16" s="53"/>
      <c r="W16" s="53"/>
      <c r="X16" s="53"/>
      <c r="Y16" s="53"/>
      <c r="Z16" s="53"/>
    </row>
    <row r="17">
      <c r="A17" s="99"/>
      <c r="B17" s="103"/>
      <c r="C17" s="86" t="s">
        <v>4575</v>
      </c>
      <c r="D17" s="95"/>
      <c r="E17" s="96" t="s">
        <v>4575</v>
      </c>
      <c r="F17" s="97" t="s">
        <v>5762</v>
      </c>
      <c r="G17" s="97"/>
      <c r="H17" s="96" t="s">
        <v>4574</v>
      </c>
      <c r="I17" s="96" t="s">
        <v>4575</v>
      </c>
      <c r="J17" s="96" t="s">
        <v>4576</v>
      </c>
      <c r="K17" s="96" t="s">
        <v>4577</v>
      </c>
      <c r="L17" s="96" t="s">
        <v>4578</v>
      </c>
      <c r="M17" s="98">
        <v>2023.0</v>
      </c>
      <c r="N17" s="53"/>
      <c r="O17" s="53"/>
      <c r="P17" s="53"/>
      <c r="Q17" s="53"/>
      <c r="R17" s="53"/>
      <c r="S17" s="53"/>
      <c r="T17" s="53"/>
      <c r="U17" s="53"/>
      <c r="V17" s="53"/>
      <c r="W17" s="53"/>
      <c r="X17" s="53"/>
      <c r="Y17" s="53"/>
      <c r="Z17" s="53"/>
    </row>
    <row r="18">
      <c r="A18" s="99"/>
      <c r="B18" s="103"/>
      <c r="C18" s="86" t="s">
        <v>4589</v>
      </c>
      <c r="D18" s="95"/>
      <c r="E18" s="101" t="s">
        <v>4589</v>
      </c>
      <c r="F18" s="94"/>
      <c r="G18" s="94"/>
      <c r="H18" s="101" t="s">
        <v>4588</v>
      </c>
      <c r="I18" s="101" t="s">
        <v>4589</v>
      </c>
      <c r="J18" s="101" t="s">
        <v>4590</v>
      </c>
      <c r="K18" s="101" t="s">
        <v>4591</v>
      </c>
      <c r="L18" s="101" t="s">
        <v>4592</v>
      </c>
      <c r="M18" s="102">
        <v>2024.0</v>
      </c>
      <c r="N18" s="53"/>
      <c r="O18" s="53"/>
      <c r="P18" s="53"/>
      <c r="Q18" s="53"/>
      <c r="R18" s="53"/>
      <c r="S18" s="53"/>
      <c r="T18" s="53"/>
      <c r="U18" s="53"/>
      <c r="V18" s="53"/>
      <c r="W18" s="53"/>
      <c r="X18" s="53"/>
      <c r="Y18" s="53"/>
      <c r="Z18" s="53"/>
    </row>
    <row r="19">
      <c r="A19" s="99"/>
      <c r="B19" s="103"/>
      <c r="C19" s="80" t="s">
        <v>4603</v>
      </c>
      <c r="D19" s="95"/>
      <c r="E19" s="80" t="s">
        <v>4603</v>
      </c>
      <c r="F19" s="82"/>
      <c r="G19" s="82"/>
      <c r="H19" s="80" t="s">
        <v>4602</v>
      </c>
      <c r="I19" s="80" t="s">
        <v>4603</v>
      </c>
      <c r="J19" s="80" t="s">
        <v>4604</v>
      </c>
      <c r="K19" s="80" t="s">
        <v>4605</v>
      </c>
      <c r="L19" s="80"/>
      <c r="M19" s="104">
        <v>2022.0</v>
      </c>
      <c r="N19" s="53"/>
      <c r="O19" s="53"/>
      <c r="P19" s="53"/>
      <c r="Q19" s="53"/>
      <c r="R19" s="53"/>
      <c r="S19" s="53"/>
      <c r="T19" s="53"/>
      <c r="U19" s="53"/>
      <c r="V19" s="53"/>
      <c r="W19" s="53"/>
      <c r="X19" s="53"/>
      <c r="Y19" s="53"/>
      <c r="Z19" s="53"/>
    </row>
    <row r="20">
      <c r="A20" s="99"/>
      <c r="B20" s="89" t="s">
        <v>5859</v>
      </c>
      <c r="C20" s="81" t="s">
        <v>75</v>
      </c>
      <c r="D20" s="95"/>
      <c r="E20" s="100" t="s">
        <v>75</v>
      </c>
      <c r="F20" s="97" t="s">
        <v>5709</v>
      </c>
      <c r="G20" s="97" t="s">
        <v>5622</v>
      </c>
      <c r="H20" s="96" t="s">
        <v>4622</v>
      </c>
      <c r="I20" s="96" t="s">
        <v>75</v>
      </c>
      <c r="J20" s="96" t="s">
        <v>76</v>
      </c>
      <c r="K20" s="96" t="s">
        <v>4623</v>
      </c>
      <c r="L20" s="96" t="s">
        <v>4624</v>
      </c>
      <c r="M20" s="98">
        <v>2024.0</v>
      </c>
      <c r="N20" s="53"/>
      <c r="O20" s="53"/>
      <c r="P20" s="53"/>
      <c r="Q20" s="53"/>
      <c r="R20" s="53"/>
      <c r="S20" s="53"/>
      <c r="T20" s="53"/>
      <c r="U20" s="53"/>
      <c r="V20" s="53"/>
      <c r="W20" s="53"/>
      <c r="X20" s="53"/>
      <c r="Y20" s="53"/>
      <c r="Z20" s="53"/>
    </row>
    <row r="21">
      <c r="A21" s="99"/>
      <c r="B21" s="103"/>
      <c r="C21" s="86" t="s">
        <v>4643</v>
      </c>
      <c r="D21" s="95"/>
      <c r="E21" s="96" t="s">
        <v>4643</v>
      </c>
      <c r="F21" s="97" t="s">
        <v>5771</v>
      </c>
      <c r="G21" s="97"/>
      <c r="H21" s="96" t="s">
        <v>4642</v>
      </c>
      <c r="I21" s="96" t="s">
        <v>4643</v>
      </c>
      <c r="J21" s="96" t="s">
        <v>4644</v>
      </c>
      <c r="K21" s="96" t="s">
        <v>4645</v>
      </c>
      <c r="L21" s="96" t="s">
        <v>4646</v>
      </c>
      <c r="M21" s="98">
        <v>2024.0</v>
      </c>
      <c r="N21" s="53"/>
      <c r="O21" s="53"/>
      <c r="P21" s="53"/>
      <c r="Q21" s="53"/>
      <c r="R21" s="53"/>
      <c r="S21" s="53"/>
      <c r="T21" s="53"/>
      <c r="U21" s="53"/>
      <c r="V21" s="53"/>
      <c r="W21" s="53"/>
      <c r="X21" s="53"/>
      <c r="Y21" s="53"/>
      <c r="Z21" s="53"/>
    </row>
    <row r="22">
      <c r="A22" s="99"/>
      <c r="B22" s="103"/>
      <c r="C22" s="86" t="s">
        <v>4670</v>
      </c>
      <c r="D22" s="95"/>
      <c r="E22" s="96" t="s">
        <v>4670</v>
      </c>
      <c r="F22" s="97" t="s">
        <v>5860</v>
      </c>
      <c r="G22" s="97"/>
      <c r="H22" s="96" t="s">
        <v>4669</v>
      </c>
      <c r="I22" s="96" t="s">
        <v>4670</v>
      </c>
      <c r="J22" s="96" t="s">
        <v>4671</v>
      </c>
      <c r="K22" s="96" t="s">
        <v>4672</v>
      </c>
      <c r="L22" s="96" t="s">
        <v>4673</v>
      </c>
      <c r="M22" s="98">
        <v>2022.0</v>
      </c>
      <c r="N22" s="53"/>
      <c r="O22" s="53"/>
      <c r="P22" s="53"/>
      <c r="Q22" s="53"/>
      <c r="R22" s="53"/>
      <c r="S22" s="53"/>
      <c r="T22" s="53"/>
      <c r="U22" s="53"/>
      <c r="V22" s="53"/>
      <c r="W22" s="53"/>
      <c r="X22" s="53"/>
      <c r="Y22" s="53"/>
      <c r="Z22" s="53"/>
    </row>
    <row r="23">
      <c r="A23" s="99"/>
      <c r="B23" s="103"/>
      <c r="C23" s="86" t="s">
        <v>4676</v>
      </c>
      <c r="D23" s="95"/>
      <c r="E23" s="80" t="s">
        <v>4676</v>
      </c>
      <c r="F23" s="82"/>
      <c r="G23" s="82"/>
      <c r="H23" s="80" t="s">
        <v>4430</v>
      </c>
      <c r="I23" s="80" t="s">
        <v>4676</v>
      </c>
      <c r="J23" s="80" t="s">
        <v>4677</v>
      </c>
      <c r="K23" s="80" t="s">
        <v>4678</v>
      </c>
      <c r="L23" s="80" t="s">
        <v>4679</v>
      </c>
      <c r="M23" s="104">
        <v>2024.0</v>
      </c>
      <c r="N23" s="53"/>
      <c r="O23" s="53"/>
      <c r="P23" s="53"/>
      <c r="Q23" s="53"/>
      <c r="R23" s="53"/>
      <c r="S23" s="53"/>
      <c r="T23" s="53"/>
      <c r="U23" s="53"/>
      <c r="V23" s="53"/>
      <c r="W23" s="53"/>
      <c r="X23" s="53"/>
      <c r="Y23" s="53"/>
      <c r="Z23" s="53"/>
    </row>
    <row r="24">
      <c r="A24" s="99"/>
      <c r="B24" s="89" t="s">
        <v>5840</v>
      </c>
      <c r="C24" s="81" t="s">
        <v>4683</v>
      </c>
      <c r="D24" s="95"/>
      <c r="E24" s="100" t="s">
        <v>4683</v>
      </c>
      <c r="F24" s="97" t="s">
        <v>5861</v>
      </c>
      <c r="G24" s="97" t="s">
        <v>5672</v>
      </c>
      <c r="H24" s="96" t="s">
        <v>4682</v>
      </c>
      <c r="I24" s="96" t="s">
        <v>4683</v>
      </c>
      <c r="J24" s="96" t="s">
        <v>4684</v>
      </c>
      <c r="K24" s="96" t="s">
        <v>4685</v>
      </c>
      <c r="L24" s="96" t="s">
        <v>4686</v>
      </c>
      <c r="M24" s="98">
        <v>2022.0</v>
      </c>
      <c r="N24" s="53"/>
      <c r="O24" s="53"/>
      <c r="P24" s="53"/>
      <c r="Q24" s="53"/>
      <c r="R24" s="53"/>
      <c r="S24" s="53"/>
      <c r="T24" s="53"/>
      <c r="U24" s="53"/>
      <c r="V24" s="53"/>
      <c r="W24" s="53"/>
      <c r="X24" s="53"/>
      <c r="Y24" s="53"/>
      <c r="Z24" s="53"/>
    </row>
    <row r="25">
      <c r="A25" s="99"/>
      <c r="B25" s="103"/>
      <c r="C25" s="80" t="s">
        <v>4700</v>
      </c>
      <c r="D25" s="95"/>
      <c r="E25" s="80" t="s">
        <v>4700</v>
      </c>
      <c r="F25" s="82"/>
      <c r="G25" s="82"/>
      <c r="H25" s="80" t="s">
        <v>4699</v>
      </c>
      <c r="I25" s="80" t="s">
        <v>4700</v>
      </c>
      <c r="J25" s="80"/>
      <c r="K25" s="80" t="s">
        <v>4701</v>
      </c>
      <c r="L25" s="80" t="s">
        <v>5862</v>
      </c>
      <c r="M25" s="104">
        <v>2023.0</v>
      </c>
      <c r="N25" s="53"/>
      <c r="O25" s="53"/>
      <c r="P25" s="53"/>
      <c r="Q25" s="53"/>
      <c r="R25" s="53"/>
      <c r="S25" s="53"/>
      <c r="T25" s="53"/>
      <c r="U25" s="53"/>
      <c r="V25" s="53"/>
      <c r="W25" s="53"/>
      <c r="X25" s="53"/>
      <c r="Y25" s="53"/>
      <c r="Z25" s="53"/>
    </row>
    <row r="26">
      <c r="A26" s="99"/>
      <c r="B26" s="89" t="s">
        <v>5848</v>
      </c>
      <c r="C26" s="81" t="s">
        <v>577</v>
      </c>
      <c r="D26" s="95"/>
      <c r="E26" s="100" t="s">
        <v>577</v>
      </c>
      <c r="F26" s="97" t="s">
        <v>5863</v>
      </c>
      <c r="G26" s="97"/>
      <c r="H26" s="96" t="s">
        <v>4704</v>
      </c>
      <c r="I26" s="96" t="s">
        <v>577</v>
      </c>
      <c r="J26" s="96"/>
      <c r="K26" s="96" t="s">
        <v>4705</v>
      </c>
      <c r="L26" s="96" t="s">
        <v>5864</v>
      </c>
      <c r="M26" s="98">
        <v>2023.0</v>
      </c>
      <c r="N26" s="53"/>
      <c r="O26" s="53"/>
      <c r="P26" s="53"/>
      <c r="Q26" s="53"/>
      <c r="R26" s="53"/>
      <c r="S26" s="53"/>
      <c r="T26" s="53"/>
      <c r="U26" s="53"/>
      <c r="V26" s="53"/>
      <c r="W26" s="53"/>
      <c r="X26" s="53"/>
      <c r="Y26" s="53"/>
      <c r="Z26" s="53"/>
    </row>
    <row r="27">
      <c r="A27" s="99"/>
      <c r="B27" s="89" t="s">
        <v>5865</v>
      </c>
      <c r="C27" s="81" t="s">
        <v>927</v>
      </c>
      <c r="D27" s="95"/>
      <c r="E27" s="100" t="s">
        <v>927</v>
      </c>
      <c r="F27" s="97" t="s">
        <v>5653</v>
      </c>
      <c r="G27" s="97" t="s">
        <v>5866</v>
      </c>
      <c r="H27" s="96" t="s">
        <v>4708</v>
      </c>
      <c r="I27" s="96" t="s">
        <v>927</v>
      </c>
      <c r="J27" s="96" t="s">
        <v>4709</v>
      </c>
      <c r="K27" s="96" t="s">
        <v>4710</v>
      </c>
      <c r="L27" s="96" t="s">
        <v>5867</v>
      </c>
      <c r="M27" s="98">
        <v>2022.0</v>
      </c>
      <c r="N27" s="53"/>
      <c r="O27" s="53"/>
      <c r="P27" s="53"/>
      <c r="Q27" s="53"/>
      <c r="R27" s="53"/>
      <c r="S27" s="53"/>
      <c r="T27" s="53"/>
      <c r="U27" s="53"/>
      <c r="V27" s="53"/>
      <c r="W27" s="53"/>
      <c r="X27" s="53"/>
      <c r="Y27" s="53"/>
      <c r="Z27" s="53"/>
    </row>
    <row r="28">
      <c r="A28" s="99"/>
      <c r="B28" s="103"/>
      <c r="C28" s="80" t="s">
        <v>4738</v>
      </c>
      <c r="D28" s="95"/>
      <c r="E28" s="80" t="s">
        <v>4738</v>
      </c>
      <c r="F28" s="82"/>
      <c r="G28" s="82"/>
      <c r="H28" s="80" t="s">
        <v>4737</v>
      </c>
      <c r="I28" s="80" t="s">
        <v>4738</v>
      </c>
      <c r="J28" s="80" t="s">
        <v>4739</v>
      </c>
      <c r="K28" s="80" t="s">
        <v>4740</v>
      </c>
      <c r="L28" s="80" t="s">
        <v>4741</v>
      </c>
      <c r="M28" s="104">
        <v>2023.0</v>
      </c>
      <c r="N28" s="53"/>
      <c r="O28" s="53"/>
      <c r="P28" s="53"/>
      <c r="Q28" s="53"/>
      <c r="R28" s="53"/>
      <c r="S28" s="53"/>
      <c r="T28" s="53"/>
      <c r="U28" s="53"/>
      <c r="V28" s="53"/>
      <c r="W28" s="53"/>
      <c r="X28" s="53"/>
      <c r="Y28" s="53"/>
      <c r="Z28" s="53"/>
    </row>
    <row r="29">
      <c r="A29" s="99"/>
      <c r="B29" s="103"/>
      <c r="C29" s="86" t="s">
        <v>4779</v>
      </c>
      <c r="D29" s="95"/>
      <c r="E29" s="96" t="s">
        <v>4779</v>
      </c>
      <c r="F29" s="97" t="s">
        <v>5789</v>
      </c>
      <c r="G29" s="97" t="s">
        <v>5783</v>
      </c>
      <c r="H29" s="96" t="s">
        <v>4778</v>
      </c>
      <c r="I29" s="96" t="s">
        <v>4779</v>
      </c>
      <c r="J29" s="96" t="s">
        <v>4780</v>
      </c>
      <c r="K29" s="96" t="s">
        <v>4781</v>
      </c>
      <c r="L29" s="96" t="s">
        <v>4782</v>
      </c>
      <c r="M29" s="98">
        <v>2022.0</v>
      </c>
      <c r="N29" s="53"/>
      <c r="O29" s="53"/>
      <c r="P29" s="53"/>
      <c r="Q29" s="53"/>
      <c r="R29" s="53"/>
      <c r="S29" s="53"/>
      <c r="T29" s="53"/>
      <c r="U29" s="53"/>
      <c r="V29" s="53"/>
      <c r="W29" s="53"/>
      <c r="X29" s="53"/>
      <c r="Y29" s="53"/>
      <c r="Z29" s="53"/>
    </row>
    <row r="30">
      <c r="A30" s="99"/>
      <c r="B30" s="89" t="s">
        <v>5840</v>
      </c>
      <c r="C30" s="83" t="s">
        <v>735</v>
      </c>
      <c r="D30" s="95"/>
      <c r="E30" s="83" t="s">
        <v>735</v>
      </c>
      <c r="F30" s="82"/>
      <c r="G30" s="82"/>
      <c r="H30" s="80" t="s">
        <v>4832</v>
      </c>
      <c r="I30" s="80" t="s">
        <v>735</v>
      </c>
      <c r="J30" s="80" t="s">
        <v>4833</v>
      </c>
      <c r="K30" s="80" t="s">
        <v>4834</v>
      </c>
      <c r="L30" s="80" t="s">
        <v>5868</v>
      </c>
      <c r="M30" s="104">
        <v>2023.0</v>
      </c>
      <c r="N30" s="53"/>
      <c r="O30" s="53"/>
      <c r="P30" s="53"/>
      <c r="Q30" s="53"/>
      <c r="R30" s="53"/>
      <c r="S30" s="53"/>
      <c r="T30" s="53"/>
      <c r="U30" s="53"/>
      <c r="V30" s="53"/>
      <c r="W30" s="53"/>
      <c r="X30" s="53"/>
      <c r="Y30" s="53"/>
      <c r="Z30" s="53"/>
    </row>
    <row r="31">
      <c r="A31" s="99"/>
      <c r="B31" s="89" t="s">
        <v>5840</v>
      </c>
      <c r="C31" s="81" t="s">
        <v>4838</v>
      </c>
      <c r="D31" s="95"/>
      <c r="E31" s="100" t="s">
        <v>4838</v>
      </c>
      <c r="F31" s="97" t="s">
        <v>5644</v>
      </c>
      <c r="G31" s="97"/>
      <c r="H31" s="96" t="s">
        <v>4837</v>
      </c>
      <c r="I31" s="96" t="s">
        <v>4838</v>
      </c>
      <c r="J31" s="96" t="s">
        <v>4839</v>
      </c>
      <c r="K31" s="96" t="s">
        <v>4840</v>
      </c>
      <c r="L31" s="96" t="s">
        <v>4841</v>
      </c>
      <c r="M31" s="98">
        <v>2024.0</v>
      </c>
      <c r="N31" s="53"/>
      <c r="O31" s="53"/>
      <c r="P31" s="53"/>
      <c r="Q31" s="53"/>
      <c r="R31" s="53"/>
      <c r="S31" s="53"/>
      <c r="T31" s="53"/>
      <c r="U31" s="53"/>
      <c r="V31" s="53"/>
      <c r="W31" s="53"/>
      <c r="X31" s="53"/>
      <c r="Y31" s="53"/>
      <c r="Z31" s="53"/>
    </row>
    <row r="32">
      <c r="A32" s="99"/>
      <c r="B32" s="103"/>
      <c r="C32" s="86" t="s">
        <v>741</v>
      </c>
      <c r="D32" s="95"/>
      <c r="E32" s="96" t="s">
        <v>741</v>
      </c>
      <c r="F32" s="97" t="s">
        <v>5869</v>
      </c>
      <c r="G32" s="97" t="s">
        <v>5870</v>
      </c>
      <c r="H32" s="96" t="s">
        <v>4844</v>
      </c>
      <c r="I32" s="96" t="s">
        <v>741</v>
      </c>
      <c r="J32" s="96"/>
      <c r="K32" s="96" t="s">
        <v>4845</v>
      </c>
      <c r="L32" s="96" t="s">
        <v>4846</v>
      </c>
      <c r="M32" s="98">
        <v>2023.0</v>
      </c>
      <c r="N32" s="53"/>
      <c r="O32" s="53"/>
      <c r="P32" s="53"/>
      <c r="Q32" s="53"/>
      <c r="R32" s="53"/>
      <c r="S32" s="53"/>
      <c r="T32" s="53"/>
      <c r="U32" s="53"/>
      <c r="V32" s="53"/>
      <c r="W32" s="53"/>
      <c r="X32" s="53"/>
      <c r="Y32" s="53"/>
      <c r="Z32" s="53"/>
    </row>
    <row r="33">
      <c r="A33" s="99"/>
      <c r="B33" s="89" t="s">
        <v>5840</v>
      </c>
      <c r="C33" s="81" t="s">
        <v>4850</v>
      </c>
      <c r="D33" s="95"/>
      <c r="E33" s="100" t="s">
        <v>4850</v>
      </c>
      <c r="F33" s="97" t="s">
        <v>5636</v>
      </c>
      <c r="G33" s="97"/>
      <c r="H33" s="96" t="s">
        <v>4849</v>
      </c>
      <c r="I33" s="96" t="s">
        <v>4850</v>
      </c>
      <c r="J33" s="96"/>
      <c r="K33" s="96" t="s">
        <v>4851</v>
      </c>
      <c r="L33" s="96" t="s">
        <v>4852</v>
      </c>
      <c r="M33" s="98">
        <v>2021.0</v>
      </c>
      <c r="N33" s="53"/>
      <c r="O33" s="53"/>
      <c r="P33" s="53"/>
      <c r="Q33" s="53"/>
      <c r="R33" s="53"/>
      <c r="S33" s="53"/>
      <c r="T33" s="53"/>
      <c r="U33" s="53"/>
      <c r="V33" s="53"/>
      <c r="W33" s="53"/>
      <c r="X33" s="53"/>
      <c r="Y33" s="53"/>
      <c r="Z33" s="53"/>
    </row>
    <row r="34">
      <c r="A34" s="99"/>
      <c r="B34" s="103"/>
      <c r="C34" s="86" t="s">
        <v>4856</v>
      </c>
      <c r="D34" s="95"/>
      <c r="E34" s="101" t="s">
        <v>4856</v>
      </c>
      <c r="F34" s="94" t="s">
        <v>5871</v>
      </c>
      <c r="G34" s="94"/>
      <c r="H34" s="101" t="s">
        <v>4855</v>
      </c>
      <c r="I34" s="101" t="s">
        <v>4856</v>
      </c>
      <c r="J34" s="101" t="s">
        <v>5872</v>
      </c>
      <c r="K34" s="101" t="s">
        <v>4857</v>
      </c>
      <c r="L34" s="101" t="s">
        <v>4858</v>
      </c>
      <c r="M34" s="102">
        <v>2021.0</v>
      </c>
      <c r="N34" s="53"/>
      <c r="O34" s="53"/>
      <c r="P34" s="53"/>
      <c r="Q34" s="53"/>
      <c r="R34" s="53"/>
      <c r="S34" s="53"/>
      <c r="T34" s="53"/>
      <c r="U34" s="53"/>
      <c r="V34" s="53"/>
      <c r="W34" s="53"/>
      <c r="X34" s="53"/>
      <c r="Y34" s="53"/>
      <c r="Z34" s="53"/>
    </row>
    <row r="35">
      <c r="A35" s="99"/>
      <c r="B35" s="103"/>
      <c r="C35" s="86" t="s">
        <v>4892</v>
      </c>
      <c r="D35" s="95"/>
      <c r="E35" s="80" t="s">
        <v>4892</v>
      </c>
      <c r="F35" s="82"/>
      <c r="G35" s="82" t="s">
        <v>5630</v>
      </c>
      <c r="H35" s="80" t="s">
        <v>4891</v>
      </c>
      <c r="I35" s="80" t="s">
        <v>4892</v>
      </c>
      <c r="J35" s="80" t="s">
        <v>4893</v>
      </c>
      <c r="K35" s="80" t="s">
        <v>4894</v>
      </c>
      <c r="L35" s="80" t="s">
        <v>5873</v>
      </c>
      <c r="M35" s="104">
        <v>2022.0</v>
      </c>
      <c r="N35" s="53"/>
      <c r="O35" s="53"/>
      <c r="P35" s="53"/>
      <c r="Q35" s="53"/>
      <c r="R35" s="53"/>
      <c r="S35" s="53"/>
      <c r="T35" s="53"/>
      <c r="U35" s="53"/>
      <c r="V35" s="53"/>
      <c r="W35" s="53"/>
      <c r="X35" s="53"/>
      <c r="Y35" s="53"/>
      <c r="Z35" s="53"/>
    </row>
    <row r="36">
      <c r="A36" s="99"/>
      <c r="B36" s="103"/>
      <c r="C36" s="80" t="s">
        <v>4920</v>
      </c>
      <c r="D36" s="95"/>
      <c r="E36" s="88" t="s">
        <v>4920</v>
      </c>
      <c r="F36" s="109" t="s">
        <v>5874</v>
      </c>
      <c r="G36" s="109" t="s">
        <v>5875</v>
      </c>
      <c r="H36" s="88" t="s">
        <v>4919</v>
      </c>
      <c r="I36" s="88" t="s">
        <v>4920</v>
      </c>
      <c r="J36" s="88"/>
      <c r="K36" s="88" t="s">
        <v>4921</v>
      </c>
      <c r="L36" s="88" t="s">
        <v>5876</v>
      </c>
      <c r="M36" s="110">
        <v>2024.0</v>
      </c>
      <c r="N36" s="53"/>
      <c r="O36" s="53"/>
      <c r="P36" s="53"/>
      <c r="Q36" s="53"/>
      <c r="R36" s="53"/>
      <c r="S36" s="53"/>
      <c r="T36" s="53"/>
      <c r="U36" s="53"/>
      <c r="V36" s="53"/>
      <c r="W36" s="53"/>
      <c r="X36" s="53"/>
      <c r="Y36" s="53"/>
      <c r="Z36" s="53"/>
    </row>
    <row r="37">
      <c r="A37" s="99"/>
      <c r="B37" s="103"/>
      <c r="C37" s="80" t="s">
        <v>5826</v>
      </c>
      <c r="D37" s="95"/>
      <c r="E37" s="88" t="s">
        <v>5826</v>
      </c>
      <c r="F37" s="109" t="s">
        <v>5877</v>
      </c>
      <c r="G37" s="109"/>
      <c r="H37" s="88" t="s">
        <v>4929</v>
      </c>
      <c r="I37" s="88" t="s">
        <v>4930</v>
      </c>
      <c r="J37" s="88" t="s">
        <v>4931</v>
      </c>
      <c r="K37" s="88" t="s">
        <v>4932</v>
      </c>
      <c r="L37" s="88" t="s">
        <v>4933</v>
      </c>
      <c r="M37" s="110">
        <v>2023.0</v>
      </c>
      <c r="N37" s="53"/>
      <c r="O37" s="53"/>
      <c r="P37" s="53"/>
      <c r="Q37" s="53"/>
      <c r="R37" s="53"/>
      <c r="S37" s="53"/>
      <c r="T37" s="53"/>
      <c r="U37" s="53"/>
      <c r="V37" s="53"/>
      <c r="W37" s="53"/>
      <c r="X37" s="53"/>
      <c r="Y37" s="53"/>
      <c r="Z37" s="53"/>
    </row>
    <row r="38">
      <c r="A38" s="99"/>
      <c r="B38" s="103"/>
      <c r="C38" s="80" t="s">
        <v>4942</v>
      </c>
      <c r="D38" s="95"/>
      <c r="E38" s="80" t="s">
        <v>4942</v>
      </c>
      <c r="F38" s="82"/>
      <c r="G38" s="82" t="s">
        <v>5878</v>
      </c>
      <c r="H38" s="80" t="s">
        <v>4941</v>
      </c>
      <c r="I38" s="80" t="s">
        <v>4942</v>
      </c>
      <c r="J38" s="80"/>
      <c r="K38" s="80" t="s">
        <v>4943</v>
      </c>
      <c r="L38" s="80" t="s">
        <v>5879</v>
      </c>
      <c r="M38" s="104">
        <v>2022.0</v>
      </c>
      <c r="N38" s="53"/>
      <c r="O38" s="53"/>
      <c r="P38" s="53"/>
      <c r="Q38" s="53"/>
      <c r="R38" s="53"/>
      <c r="S38" s="53"/>
      <c r="T38" s="53"/>
      <c r="U38" s="53"/>
      <c r="V38" s="53"/>
      <c r="W38" s="53"/>
      <c r="X38" s="53"/>
      <c r="Y38" s="53"/>
      <c r="Z38" s="53"/>
    </row>
    <row r="39">
      <c r="A39" s="99"/>
      <c r="B39" s="103"/>
      <c r="C39" s="80" t="s">
        <v>4947</v>
      </c>
      <c r="D39" s="95"/>
      <c r="E39" s="101" t="s">
        <v>4947</v>
      </c>
      <c r="F39" s="94" t="s">
        <v>5880</v>
      </c>
      <c r="G39" s="94"/>
      <c r="H39" s="101" t="s">
        <v>4946</v>
      </c>
      <c r="I39" s="101" t="s">
        <v>4947</v>
      </c>
      <c r="J39" s="101" t="s">
        <v>5881</v>
      </c>
      <c r="K39" s="101" t="s">
        <v>4948</v>
      </c>
      <c r="L39" s="101"/>
      <c r="M39" s="102">
        <v>2023.0</v>
      </c>
      <c r="N39" s="53"/>
      <c r="O39" s="53"/>
      <c r="P39" s="53"/>
      <c r="Q39" s="53"/>
      <c r="R39" s="53"/>
      <c r="S39" s="53"/>
      <c r="T39" s="53"/>
      <c r="U39" s="53"/>
      <c r="V39" s="53"/>
      <c r="W39" s="53"/>
      <c r="X39" s="53"/>
      <c r="Y39" s="53"/>
      <c r="Z39" s="53"/>
    </row>
    <row r="40">
      <c r="A40" s="99"/>
      <c r="B40" s="103"/>
      <c r="C40" s="80" t="s">
        <v>4967</v>
      </c>
      <c r="D40" s="95"/>
      <c r="E40" s="101" t="s">
        <v>4967</v>
      </c>
      <c r="F40" s="94" t="s">
        <v>5880</v>
      </c>
      <c r="G40" s="94"/>
      <c r="H40" s="101" t="s">
        <v>4966</v>
      </c>
      <c r="I40" s="101" t="s">
        <v>4967</v>
      </c>
      <c r="J40" s="101" t="s">
        <v>4968</v>
      </c>
      <c r="K40" s="101" t="s">
        <v>4969</v>
      </c>
      <c r="L40" s="101" t="s">
        <v>4970</v>
      </c>
      <c r="M40" s="102">
        <v>2021.0</v>
      </c>
      <c r="N40" s="53"/>
      <c r="O40" s="53"/>
      <c r="P40" s="53"/>
      <c r="Q40" s="53"/>
      <c r="R40" s="53"/>
      <c r="S40" s="53"/>
      <c r="T40" s="53"/>
      <c r="U40" s="53"/>
      <c r="V40" s="53"/>
      <c r="W40" s="53"/>
      <c r="X40" s="53"/>
      <c r="Y40" s="53"/>
      <c r="Z40" s="53"/>
    </row>
    <row r="41">
      <c r="A41" s="99"/>
      <c r="B41" s="103"/>
      <c r="C41" s="86" t="s">
        <v>4979</v>
      </c>
      <c r="D41" s="95"/>
      <c r="E41" s="88" t="s">
        <v>4979</v>
      </c>
      <c r="F41" s="109" t="s">
        <v>5882</v>
      </c>
      <c r="G41" s="109"/>
      <c r="H41" s="88" t="s">
        <v>4978</v>
      </c>
      <c r="I41" s="88" t="s">
        <v>4979</v>
      </c>
      <c r="J41" s="88"/>
      <c r="K41" s="88" t="s">
        <v>4980</v>
      </c>
      <c r="L41" s="88" t="s">
        <v>5883</v>
      </c>
      <c r="M41" s="110">
        <v>2022.0</v>
      </c>
      <c r="N41" s="53"/>
      <c r="O41" s="53"/>
      <c r="P41" s="53"/>
      <c r="Q41" s="53"/>
      <c r="R41" s="53"/>
      <c r="S41" s="53"/>
      <c r="T41" s="53"/>
      <c r="U41" s="53"/>
      <c r="V41" s="53"/>
      <c r="W41" s="53"/>
      <c r="X41" s="53"/>
      <c r="Y41" s="53"/>
      <c r="Z41" s="53"/>
    </row>
    <row r="42">
      <c r="A42" s="99"/>
      <c r="B42" s="103"/>
      <c r="C42" s="80" t="s">
        <v>4988</v>
      </c>
      <c r="D42" s="95"/>
      <c r="E42" s="80" t="s">
        <v>4988</v>
      </c>
      <c r="F42" s="82"/>
      <c r="G42" s="82"/>
      <c r="H42" s="80" t="s">
        <v>4987</v>
      </c>
      <c r="I42" s="80" t="s">
        <v>4988</v>
      </c>
      <c r="J42" s="80"/>
      <c r="K42" s="80" t="s">
        <v>4989</v>
      </c>
      <c r="L42" s="80" t="s">
        <v>4990</v>
      </c>
      <c r="M42" s="104">
        <v>2020.0</v>
      </c>
      <c r="N42" s="53"/>
      <c r="O42" s="53"/>
      <c r="P42" s="53"/>
      <c r="Q42" s="53"/>
      <c r="R42" s="53"/>
      <c r="S42" s="53"/>
      <c r="T42" s="53"/>
      <c r="U42" s="53"/>
      <c r="V42" s="53"/>
      <c r="W42" s="53"/>
      <c r="X42" s="53"/>
      <c r="Y42" s="53"/>
      <c r="Z42" s="53"/>
    </row>
    <row r="43">
      <c r="A43" s="99"/>
      <c r="B43" s="103"/>
      <c r="C43" s="80" t="s">
        <v>4994</v>
      </c>
      <c r="D43" s="95"/>
      <c r="E43" s="80" t="s">
        <v>4994</v>
      </c>
      <c r="F43" s="82"/>
      <c r="G43" s="82"/>
      <c r="H43" s="80" t="s">
        <v>4993</v>
      </c>
      <c r="I43" s="80" t="s">
        <v>4994</v>
      </c>
      <c r="J43" s="80"/>
      <c r="K43" s="80" t="s">
        <v>4995</v>
      </c>
      <c r="L43" s="80" t="s">
        <v>5884</v>
      </c>
      <c r="M43" s="104">
        <v>2020.0</v>
      </c>
      <c r="N43" s="53"/>
      <c r="O43" s="53"/>
      <c r="P43" s="53"/>
      <c r="Q43" s="53"/>
      <c r="R43" s="53"/>
      <c r="S43" s="53"/>
      <c r="T43" s="53"/>
      <c r="U43" s="53"/>
      <c r="V43" s="53"/>
      <c r="W43" s="53"/>
      <c r="X43" s="53"/>
      <c r="Y43" s="53"/>
      <c r="Z43" s="53"/>
    </row>
    <row r="44">
      <c r="A44" s="99"/>
      <c r="B44" s="103"/>
      <c r="C44" s="80" t="s">
        <v>4999</v>
      </c>
      <c r="D44" s="95"/>
      <c r="E44" s="101" t="s">
        <v>4999</v>
      </c>
      <c r="F44" s="94" t="s">
        <v>5885</v>
      </c>
      <c r="G44" s="94"/>
      <c r="H44" s="101" t="s">
        <v>4998</v>
      </c>
      <c r="I44" s="101" t="s">
        <v>4999</v>
      </c>
      <c r="J44" s="101"/>
      <c r="K44" s="101" t="s">
        <v>5000</v>
      </c>
      <c r="L44" s="101" t="s">
        <v>5886</v>
      </c>
      <c r="M44" s="102">
        <v>2020.0</v>
      </c>
      <c r="N44" s="53"/>
      <c r="O44" s="53"/>
      <c r="P44" s="53"/>
      <c r="Q44" s="53"/>
      <c r="R44" s="53"/>
      <c r="S44" s="53"/>
      <c r="T44" s="53"/>
      <c r="U44" s="53"/>
      <c r="V44" s="53"/>
      <c r="W44" s="53"/>
      <c r="X44" s="53"/>
      <c r="Y44" s="53"/>
      <c r="Z44" s="53"/>
    </row>
    <row r="45">
      <c r="A45" s="99"/>
      <c r="B45" s="103"/>
      <c r="C45" s="111" t="s">
        <v>5827</v>
      </c>
      <c r="D45" s="95"/>
      <c r="E45" s="111" t="s">
        <v>5827</v>
      </c>
      <c r="F45" s="82"/>
      <c r="G45" s="82"/>
      <c r="H45" s="80" t="s">
        <v>5025</v>
      </c>
      <c r="I45" s="80" t="s">
        <v>5026</v>
      </c>
      <c r="J45" s="111" t="s">
        <v>5027</v>
      </c>
      <c r="K45" s="80" t="s">
        <v>5028</v>
      </c>
      <c r="L45" s="80" t="s">
        <v>5887</v>
      </c>
      <c r="M45" s="104">
        <v>2020.0</v>
      </c>
      <c r="N45" s="53"/>
      <c r="O45" s="53"/>
      <c r="P45" s="53"/>
      <c r="Q45" s="53"/>
      <c r="R45" s="53"/>
      <c r="S45" s="53"/>
      <c r="T45" s="53"/>
      <c r="U45" s="53"/>
      <c r="V45" s="53"/>
      <c r="W45" s="53"/>
      <c r="X45" s="53"/>
      <c r="Y45" s="53"/>
      <c r="Z45" s="53"/>
    </row>
    <row r="46">
      <c r="A46" s="99"/>
      <c r="B46" s="103"/>
      <c r="C46" s="80" t="s">
        <v>5072</v>
      </c>
      <c r="D46" s="95"/>
      <c r="E46" s="88" t="s">
        <v>5072</v>
      </c>
      <c r="F46" s="109" t="s">
        <v>5888</v>
      </c>
      <c r="G46" s="109" t="s">
        <v>5889</v>
      </c>
      <c r="H46" s="88" t="s">
        <v>5071</v>
      </c>
      <c r="I46" s="88" t="s">
        <v>5072</v>
      </c>
      <c r="J46" s="88" t="s">
        <v>5073</v>
      </c>
      <c r="K46" s="88" t="s">
        <v>5074</v>
      </c>
      <c r="L46" s="88" t="s">
        <v>5890</v>
      </c>
      <c r="M46" s="110">
        <v>2020.0</v>
      </c>
      <c r="N46" s="53"/>
      <c r="O46" s="53"/>
      <c r="P46" s="53"/>
      <c r="Q46" s="53"/>
      <c r="R46" s="53"/>
      <c r="S46" s="53"/>
      <c r="T46" s="53"/>
      <c r="U46" s="53"/>
      <c r="V46" s="53"/>
      <c r="W46" s="53"/>
      <c r="X46" s="53"/>
      <c r="Y46" s="53"/>
      <c r="Z46" s="53"/>
    </row>
    <row r="47">
      <c r="A47" s="99"/>
      <c r="B47" s="89" t="s">
        <v>5840</v>
      </c>
      <c r="C47" s="81" t="s">
        <v>5078</v>
      </c>
      <c r="D47" s="95"/>
      <c r="E47" s="105" t="s">
        <v>5078</v>
      </c>
      <c r="F47" s="106" t="s">
        <v>5891</v>
      </c>
      <c r="G47" s="106" t="s">
        <v>5892</v>
      </c>
      <c r="H47" s="107" t="s">
        <v>5077</v>
      </c>
      <c r="I47" s="107" t="s">
        <v>5078</v>
      </c>
      <c r="J47" s="107" t="s">
        <v>5079</v>
      </c>
      <c r="K47" s="107" t="s">
        <v>5080</v>
      </c>
      <c r="L47" s="107" t="s">
        <v>5893</v>
      </c>
      <c r="M47" s="108">
        <v>2020.0</v>
      </c>
      <c r="N47" s="53"/>
      <c r="O47" s="53"/>
      <c r="P47" s="53"/>
      <c r="Q47" s="53"/>
      <c r="R47" s="53"/>
      <c r="S47" s="53"/>
      <c r="T47" s="53"/>
      <c r="U47" s="53"/>
      <c r="V47" s="53"/>
      <c r="W47" s="53"/>
      <c r="X47" s="53"/>
      <c r="Y47" s="53"/>
      <c r="Z47" s="53"/>
    </row>
    <row r="48">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row>
    <row r="49">
      <c r="A49" s="112" t="s">
        <v>5611</v>
      </c>
      <c r="B49" s="113" t="s">
        <v>5831</v>
      </c>
      <c r="C49" s="114" t="s">
        <v>5832</v>
      </c>
      <c r="D49" s="112" t="s">
        <v>5831</v>
      </c>
      <c r="E49" s="112" t="s">
        <v>5833</v>
      </c>
      <c r="F49" s="112" t="s">
        <v>5619</v>
      </c>
      <c r="G49" s="112" t="s">
        <v>5613</v>
      </c>
      <c r="H49" s="91" t="s">
        <v>4425</v>
      </c>
      <c r="I49" s="91" t="s">
        <v>1</v>
      </c>
      <c r="J49" s="91" t="s">
        <v>4426</v>
      </c>
      <c r="K49" s="91" t="s">
        <v>3</v>
      </c>
      <c r="L49" s="91" t="s">
        <v>4</v>
      </c>
      <c r="M49" s="91" t="s">
        <v>4427</v>
      </c>
      <c r="N49" s="53"/>
      <c r="O49" s="53"/>
      <c r="P49" s="53"/>
      <c r="Q49" s="53"/>
      <c r="R49" s="53"/>
      <c r="S49" s="53"/>
      <c r="T49" s="53"/>
      <c r="U49" s="53"/>
      <c r="V49" s="53"/>
      <c r="W49" s="53"/>
      <c r="X49" s="53"/>
      <c r="Y49" s="53"/>
      <c r="Z49" s="53"/>
    </row>
    <row r="50">
      <c r="A50" s="53"/>
      <c r="B50" s="89" t="s">
        <v>5894</v>
      </c>
      <c r="C50" s="53"/>
      <c r="D50" s="53" t="s">
        <v>5895</v>
      </c>
      <c r="E50" s="53"/>
      <c r="F50" s="53"/>
      <c r="G50" s="53"/>
      <c r="H50" s="53"/>
      <c r="I50" s="53"/>
      <c r="J50" s="53"/>
      <c r="K50" s="53"/>
      <c r="L50" s="53"/>
      <c r="M50" s="53"/>
      <c r="N50" s="53"/>
      <c r="O50" s="53"/>
      <c r="P50" s="53"/>
      <c r="Q50" s="53"/>
      <c r="R50" s="53"/>
      <c r="S50" s="53"/>
      <c r="T50" s="53"/>
      <c r="U50" s="53"/>
      <c r="V50" s="53"/>
      <c r="W50" s="53"/>
      <c r="X50" s="53"/>
      <c r="Y50" s="53"/>
      <c r="Z50" s="53"/>
    </row>
    <row r="51">
      <c r="A51" s="53"/>
      <c r="B51" s="103"/>
      <c r="C51" s="53"/>
      <c r="D51" s="53" t="s">
        <v>5896</v>
      </c>
      <c r="E51" s="53"/>
      <c r="F51" s="53"/>
      <c r="G51" s="53"/>
      <c r="H51" s="53"/>
      <c r="I51" s="53"/>
      <c r="J51" s="53"/>
      <c r="K51" s="53"/>
      <c r="L51" s="53"/>
      <c r="M51" s="53"/>
      <c r="N51" s="53"/>
      <c r="O51" s="53"/>
      <c r="P51" s="53"/>
      <c r="Q51" s="53"/>
      <c r="R51" s="53"/>
      <c r="S51" s="53"/>
      <c r="T51" s="53"/>
      <c r="U51" s="53"/>
      <c r="V51" s="53"/>
      <c r="W51" s="53"/>
      <c r="X51" s="53"/>
      <c r="Y51" s="53"/>
      <c r="Z51" s="53"/>
    </row>
    <row r="52">
      <c r="A52" s="53"/>
      <c r="B52" s="89" t="s">
        <v>5897</v>
      </c>
      <c r="C52" s="53"/>
      <c r="D52" s="53" t="s">
        <v>5898</v>
      </c>
      <c r="E52" s="53"/>
      <c r="F52" s="53"/>
      <c r="G52" s="53"/>
      <c r="H52" s="53"/>
      <c r="I52" s="53"/>
      <c r="J52" s="53"/>
      <c r="K52" s="53"/>
      <c r="L52" s="53"/>
      <c r="M52" s="53"/>
      <c r="N52" s="53"/>
      <c r="O52" s="53"/>
      <c r="P52" s="53"/>
      <c r="Q52" s="53"/>
      <c r="R52" s="53"/>
      <c r="S52" s="53"/>
      <c r="T52" s="53"/>
      <c r="U52" s="53"/>
      <c r="V52" s="53"/>
      <c r="W52" s="53"/>
      <c r="X52" s="53"/>
      <c r="Y52" s="53"/>
      <c r="Z52" s="53"/>
    </row>
    <row r="53">
      <c r="A53" s="53"/>
      <c r="B53" s="103"/>
      <c r="C53" s="53"/>
      <c r="D53" s="115" t="s">
        <v>5899</v>
      </c>
      <c r="E53" s="53"/>
      <c r="F53" s="53"/>
      <c r="G53" s="53"/>
      <c r="H53" s="53"/>
      <c r="I53" s="53"/>
      <c r="J53" s="53"/>
      <c r="K53" s="53"/>
      <c r="L53" s="53"/>
      <c r="M53" s="53"/>
      <c r="N53" s="53"/>
      <c r="O53" s="53"/>
      <c r="P53" s="53"/>
      <c r="Q53" s="53"/>
      <c r="R53" s="53"/>
      <c r="S53" s="53"/>
      <c r="T53" s="53"/>
      <c r="U53" s="53"/>
      <c r="V53" s="53"/>
      <c r="W53" s="53"/>
      <c r="X53" s="53"/>
      <c r="Y53" s="53"/>
      <c r="Z53" s="53"/>
    </row>
    <row r="54">
      <c r="A54" s="53"/>
      <c r="B54" s="89" t="s">
        <v>5900</v>
      </c>
      <c r="C54" s="53"/>
      <c r="D54" s="53"/>
      <c r="E54" s="53"/>
      <c r="F54" s="53"/>
      <c r="G54" s="53"/>
      <c r="H54" s="53"/>
      <c r="I54" s="53"/>
      <c r="J54" s="53"/>
      <c r="K54" s="53"/>
      <c r="L54" s="53"/>
      <c r="M54" s="53"/>
      <c r="N54" s="53"/>
      <c r="O54" s="53"/>
      <c r="P54" s="53"/>
      <c r="Q54" s="53"/>
      <c r="R54" s="53"/>
      <c r="S54" s="53"/>
      <c r="T54" s="53"/>
      <c r="U54" s="53"/>
      <c r="V54" s="53"/>
      <c r="W54" s="53"/>
      <c r="X54" s="53"/>
      <c r="Y54" s="53"/>
      <c r="Z54" s="53"/>
    </row>
    <row r="55">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row>
    <row r="56">
      <c r="A56" s="89" t="s">
        <v>5620</v>
      </c>
      <c r="B56" s="89" t="s">
        <v>5901</v>
      </c>
      <c r="C56" s="77" t="s">
        <v>462</v>
      </c>
      <c r="D56" s="53"/>
      <c r="E56" s="77" t="s">
        <v>462</v>
      </c>
      <c r="F56" s="109"/>
      <c r="G56" s="109" t="s">
        <v>5902</v>
      </c>
      <c r="H56" s="88" t="s">
        <v>461</v>
      </c>
      <c r="I56" s="88" t="s">
        <v>462</v>
      </c>
      <c r="J56" s="116" t="s">
        <v>463</v>
      </c>
      <c r="K56" s="88" t="s">
        <v>5126</v>
      </c>
      <c r="L56" s="116" t="s">
        <v>5127</v>
      </c>
      <c r="M56" s="110">
        <v>2023.0</v>
      </c>
      <c r="N56" s="53"/>
      <c r="O56" s="53"/>
      <c r="P56" s="53"/>
      <c r="Q56" s="53"/>
      <c r="R56" s="53"/>
      <c r="S56" s="53"/>
      <c r="T56" s="53"/>
      <c r="U56" s="53"/>
      <c r="V56" s="53"/>
      <c r="W56" s="53"/>
      <c r="X56" s="53"/>
      <c r="Y56" s="53"/>
      <c r="Z56" s="53"/>
    </row>
    <row r="57">
      <c r="A57" s="99"/>
      <c r="B57" s="53"/>
      <c r="C57" s="80" t="s">
        <v>5135</v>
      </c>
      <c r="D57" s="53"/>
      <c r="E57" s="101" t="s">
        <v>5135</v>
      </c>
      <c r="F57" s="94" t="s">
        <v>5903</v>
      </c>
      <c r="G57" s="94"/>
      <c r="H57" s="101" t="s">
        <v>5134</v>
      </c>
      <c r="I57" s="101" t="s">
        <v>5135</v>
      </c>
      <c r="J57" s="46" t="s">
        <v>5136</v>
      </c>
      <c r="K57" s="101" t="s">
        <v>5137</v>
      </c>
      <c r="L57" s="46" t="s">
        <v>5138</v>
      </c>
      <c r="M57" s="102">
        <v>2023.0</v>
      </c>
      <c r="N57" s="53"/>
      <c r="O57" s="53"/>
      <c r="P57" s="53"/>
      <c r="Q57" s="53"/>
      <c r="R57" s="53"/>
      <c r="S57" s="53"/>
      <c r="T57" s="53"/>
      <c r="U57" s="53"/>
      <c r="V57" s="53"/>
      <c r="W57" s="53"/>
      <c r="X57" s="53"/>
      <c r="Y57" s="53"/>
      <c r="Z57" s="53"/>
    </row>
    <row r="58">
      <c r="A58" s="99"/>
      <c r="B58" s="89" t="s">
        <v>5901</v>
      </c>
      <c r="C58" s="81" t="s">
        <v>5148</v>
      </c>
      <c r="D58" s="53"/>
      <c r="E58" s="77" t="s">
        <v>5148</v>
      </c>
      <c r="F58" s="109" t="s">
        <v>5628</v>
      </c>
      <c r="G58" s="109"/>
      <c r="H58" s="88" t="s">
        <v>5147</v>
      </c>
      <c r="I58" s="88" t="s">
        <v>5148</v>
      </c>
      <c r="J58" s="116" t="s">
        <v>5149</v>
      </c>
      <c r="K58" s="88" t="s">
        <v>5150</v>
      </c>
      <c r="L58" s="116" t="s">
        <v>5151</v>
      </c>
      <c r="M58" s="110">
        <v>2023.0</v>
      </c>
      <c r="N58" s="53"/>
      <c r="O58" s="53"/>
      <c r="P58" s="53"/>
      <c r="Q58" s="53"/>
      <c r="R58" s="53"/>
      <c r="S58" s="53"/>
      <c r="T58" s="53"/>
      <c r="U58" s="53"/>
      <c r="V58" s="53"/>
      <c r="W58" s="53"/>
      <c r="X58" s="53"/>
      <c r="Y58" s="53"/>
      <c r="Z58" s="53"/>
    </row>
    <row r="59">
      <c r="A59" s="99"/>
      <c r="B59" s="89" t="s">
        <v>5904</v>
      </c>
      <c r="C59" s="81" t="s">
        <v>5158</v>
      </c>
      <c r="D59" s="53"/>
      <c r="E59" s="77" t="s">
        <v>5158</v>
      </c>
      <c r="F59" s="109" t="s">
        <v>5636</v>
      </c>
      <c r="G59" s="109"/>
      <c r="H59" s="88" t="s">
        <v>5157</v>
      </c>
      <c r="I59" s="88" t="s">
        <v>5158</v>
      </c>
      <c r="J59" s="117" t="s">
        <v>5159</v>
      </c>
      <c r="K59" s="88" t="s">
        <v>5160</v>
      </c>
      <c r="L59" s="117" t="s">
        <v>5161</v>
      </c>
      <c r="M59" s="110">
        <v>2021.0</v>
      </c>
      <c r="N59" s="53"/>
      <c r="O59" s="53"/>
      <c r="P59" s="53"/>
      <c r="Q59" s="53"/>
      <c r="R59" s="53"/>
      <c r="S59" s="53"/>
      <c r="T59" s="53"/>
      <c r="U59" s="53"/>
      <c r="V59" s="53"/>
      <c r="W59" s="53"/>
      <c r="X59" s="53"/>
      <c r="Y59" s="53"/>
      <c r="Z59" s="53"/>
    </row>
    <row r="60">
      <c r="A60" s="99"/>
      <c r="B60" s="89" t="s">
        <v>5904</v>
      </c>
      <c r="C60" s="81" t="s">
        <v>5167</v>
      </c>
      <c r="D60" s="53"/>
      <c r="E60" s="77" t="s">
        <v>5167</v>
      </c>
      <c r="F60" s="109" t="s">
        <v>5644</v>
      </c>
      <c r="G60" s="109"/>
      <c r="H60" s="88" t="s">
        <v>692</v>
      </c>
      <c r="I60" s="88" t="s">
        <v>5167</v>
      </c>
      <c r="J60" s="116" t="s">
        <v>5168</v>
      </c>
      <c r="K60" s="88" t="s">
        <v>5169</v>
      </c>
      <c r="L60" s="116" t="s">
        <v>5170</v>
      </c>
      <c r="M60" s="110">
        <v>2024.0</v>
      </c>
      <c r="N60" s="53"/>
      <c r="O60" s="53"/>
      <c r="P60" s="53"/>
      <c r="Q60" s="53"/>
      <c r="R60" s="53"/>
      <c r="S60" s="53"/>
      <c r="T60" s="53"/>
      <c r="U60" s="53"/>
      <c r="V60" s="53"/>
      <c r="W60" s="53"/>
      <c r="X60" s="53"/>
      <c r="Y60" s="53"/>
      <c r="Z60" s="53"/>
    </row>
    <row r="61">
      <c r="A61" s="99"/>
      <c r="B61" s="89" t="s">
        <v>5905</v>
      </c>
      <c r="C61" s="81" t="s">
        <v>5177</v>
      </c>
      <c r="D61" s="53"/>
      <c r="E61" s="77" t="s">
        <v>5177</v>
      </c>
      <c r="F61" s="109" t="s">
        <v>5653</v>
      </c>
      <c r="G61" s="109" t="s">
        <v>5622</v>
      </c>
      <c r="H61" s="88" t="s">
        <v>5176</v>
      </c>
      <c r="I61" s="88" t="s">
        <v>5177</v>
      </c>
      <c r="J61" s="117" t="s">
        <v>4709</v>
      </c>
      <c r="K61" s="88" t="s">
        <v>5178</v>
      </c>
      <c r="L61" s="117" t="s">
        <v>5179</v>
      </c>
      <c r="M61" s="110">
        <v>2022.0</v>
      </c>
      <c r="N61" s="53"/>
      <c r="O61" s="53"/>
      <c r="P61" s="53"/>
      <c r="Q61" s="53"/>
      <c r="R61" s="53"/>
      <c r="S61" s="53"/>
      <c r="T61" s="53"/>
      <c r="U61" s="53"/>
      <c r="V61" s="53"/>
      <c r="W61" s="53"/>
      <c r="X61" s="53"/>
      <c r="Y61" s="53"/>
      <c r="Z61" s="53"/>
    </row>
    <row r="62">
      <c r="A62" s="99"/>
      <c r="B62" s="89" t="s">
        <v>5904</v>
      </c>
      <c r="C62" s="83" t="s">
        <v>4465</v>
      </c>
      <c r="D62" s="53"/>
      <c r="E62" s="77" t="s">
        <v>4465</v>
      </c>
      <c r="F62" s="109" t="s">
        <v>5663</v>
      </c>
      <c r="G62" s="109"/>
      <c r="H62" s="88" t="s">
        <v>5184</v>
      </c>
      <c r="I62" s="88" t="s">
        <v>4465</v>
      </c>
      <c r="J62" s="117" t="s">
        <v>5185</v>
      </c>
      <c r="K62" s="88" t="s">
        <v>5186</v>
      </c>
      <c r="L62" s="117" t="s">
        <v>5187</v>
      </c>
      <c r="M62" s="110">
        <v>2023.0</v>
      </c>
      <c r="N62" s="53"/>
      <c r="O62" s="53"/>
      <c r="P62" s="53"/>
      <c r="Q62" s="53"/>
      <c r="R62" s="53"/>
      <c r="S62" s="53"/>
      <c r="T62" s="53"/>
      <c r="U62" s="53"/>
      <c r="V62" s="53"/>
      <c r="W62" s="53"/>
      <c r="X62" s="53"/>
      <c r="Y62" s="53"/>
      <c r="Z62" s="53"/>
    </row>
    <row r="63">
      <c r="A63" s="99"/>
      <c r="B63" s="89" t="s">
        <v>5901</v>
      </c>
      <c r="C63" s="83" t="s">
        <v>300</v>
      </c>
      <c r="D63" s="53"/>
      <c r="E63" s="77" t="s">
        <v>300</v>
      </c>
      <c r="F63" s="109" t="s">
        <v>5669</v>
      </c>
      <c r="G63" s="109" t="s">
        <v>5866</v>
      </c>
      <c r="H63" s="88" t="s">
        <v>5195</v>
      </c>
      <c r="I63" s="88" t="s">
        <v>300</v>
      </c>
      <c r="J63" s="117" t="s">
        <v>5196</v>
      </c>
      <c r="K63" s="88" t="s">
        <v>5197</v>
      </c>
      <c r="L63" s="117" t="s">
        <v>5198</v>
      </c>
      <c r="M63" s="110">
        <v>2024.0</v>
      </c>
      <c r="N63" s="53"/>
      <c r="O63" s="53"/>
      <c r="P63" s="53"/>
      <c r="Q63" s="53"/>
      <c r="R63" s="53"/>
      <c r="S63" s="53"/>
      <c r="T63" s="53"/>
      <c r="U63" s="53"/>
      <c r="V63" s="53"/>
      <c r="W63" s="53"/>
      <c r="X63" s="53"/>
      <c r="Y63" s="53"/>
      <c r="Z63" s="53"/>
    </row>
    <row r="64">
      <c r="A64" s="99"/>
      <c r="B64" s="89" t="s">
        <v>5904</v>
      </c>
      <c r="C64" s="81" t="s">
        <v>4683</v>
      </c>
      <c r="D64" s="53"/>
      <c r="E64" s="77" t="s">
        <v>4683</v>
      </c>
      <c r="F64" s="109" t="s">
        <v>5678</v>
      </c>
      <c r="G64" s="109" t="s">
        <v>5672</v>
      </c>
      <c r="H64" s="88" t="s">
        <v>5203</v>
      </c>
      <c r="I64" s="88" t="s">
        <v>4683</v>
      </c>
      <c r="J64" s="117" t="s">
        <v>4684</v>
      </c>
      <c r="K64" s="88" t="s">
        <v>5204</v>
      </c>
      <c r="L64" s="117" t="s">
        <v>5205</v>
      </c>
      <c r="M64" s="110">
        <v>2022.0</v>
      </c>
      <c r="N64" s="53"/>
      <c r="O64" s="53"/>
      <c r="P64" s="53"/>
      <c r="Q64" s="53"/>
      <c r="R64" s="53"/>
      <c r="S64" s="53"/>
      <c r="T64" s="53"/>
      <c r="U64" s="53"/>
      <c r="V64" s="53"/>
      <c r="W64" s="53"/>
      <c r="X64" s="53"/>
      <c r="Y64" s="53"/>
      <c r="Z64" s="53"/>
    </row>
    <row r="65">
      <c r="A65" s="99"/>
      <c r="B65" s="103"/>
      <c r="C65" s="86" t="s">
        <v>5210</v>
      </c>
      <c r="D65" s="53"/>
      <c r="E65" s="88" t="s">
        <v>5210</v>
      </c>
      <c r="F65" s="109" t="s">
        <v>5906</v>
      </c>
      <c r="G65" s="109" t="s">
        <v>5907</v>
      </c>
      <c r="H65" s="88" t="s">
        <v>5209</v>
      </c>
      <c r="I65" s="88" t="s">
        <v>5210</v>
      </c>
      <c r="J65" s="117" t="s">
        <v>5211</v>
      </c>
      <c r="K65" s="88" t="s">
        <v>5212</v>
      </c>
      <c r="L65" s="117" t="s">
        <v>5213</v>
      </c>
      <c r="M65" s="110">
        <v>2022.0</v>
      </c>
      <c r="N65" s="53"/>
      <c r="O65" s="53"/>
      <c r="P65" s="53"/>
      <c r="Q65" s="53"/>
      <c r="R65" s="53"/>
      <c r="S65" s="53"/>
      <c r="T65" s="53"/>
      <c r="U65" s="53"/>
      <c r="V65" s="53"/>
      <c r="W65" s="53"/>
      <c r="X65" s="53"/>
      <c r="Y65" s="53"/>
      <c r="Z65" s="53"/>
    </row>
    <row r="66">
      <c r="A66" s="99"/>
      <c r="B66" s="89" t="s">
        <v>5908</v>
      </c>
      <c r="C66" s="86" t="s">
        <v>5222</v>
      </c>
      <c r="D66" s="53"/>
      <c r="E66" s="101" t="s">
        <v>5222</v>
      </c>
      <c r="F66" s="94" t="s">
        <v>5909</v>
      </c>
      <c r="G66" s="94" t="s">
        <v>5910</v>
      </c>
      <c r="H66" s="101" t="s">
        <v>5221</v>
      </c>
      <c r="I66" s="101" t="s">
        <v>5222</v>
      </c>
      <c r="J66" s="43" t="s">
        <v>5223</v>
      </c>
      <c r="K66" s="101" t="s">
        <v>5224</v>
      </c>
      <c r="L66" s="43" t="s">
        <v>5225</v>
      </c>
      <c r="M66" s="102">
        <v>2023.0</v>
      </c>
      <c r="N66" s="53"/>
      <c r="O66" s="53"/>
      <c r="P66" s="53"/>
      <c r="Q66" s="53"/>
      <c r="R66" s="53"/>
      <c r="S66" s="53"/>
      <c r="T66" s="53"/>
      <c r="U66" s="53"/>
      <c r="V66" s="53"/>
      <c r="W66" s="53"/>
      <c r="X66" s="53"/>
      <c r="Y66" s="53"/>
      <c r="Z66" s="53"/>
    </row>
    <row r="67">
      <c r="A67" s="99"/>
      <c r="B67" s="103"/>
      <c r="C67" s="86" t="s">
        <v>5231</v>
      </c>
      <c r="D67" s="53"/>
      <c r="E67" s="88" t="s">
        <v>5231</v>
      </c>
      <c r="F67" s="109" t="s">
        <v>5687</v>
      </c>
      <c r="G67" s="109"/>
      <c r="H67" s="88" t="s">
        <v>5230</v>
      </c>
      <c r="I67" s="88" t="s">
        <v>5231</v>
      </c>
      <c r="J67" s="117" t="s">
        <v>5232</v>
      </c>
      <c r="K67" s="88" t="s">
        <v>5233</v>
      </c>
      <c r="L67" s="117" t="s">
        <v>5234</v>
      </c>
      <c r="M67" s="110">
        <v>2023.0</v>
      </c>
      <c r="N67" s="53"/>
      <c r="O67" s="53"/>
      <c r="P67" s="53"/>
      <c r="Q67" s="53"/>
      <c r="R67" s="53"/>
      <c r="S67" s="53"/>
      <c r="T67" s="53"/>
      <c r="U67" s="53"/>
      <c r="V67" s="53"/>
      <c r="W67" s="53"/>
      <c r="X67" s="53"/>
      <c r="Y67" s="53"/>
      <c r="Z67" s="53"/>
    </row>
    <row r="68">
      <c r="A68" s="99"/>
      <c r="B68" s="89" t="s">
        <v>5901</v>
      </c>
      <c r="C68" s="81" t="s">
        <v>5242</v>
      </c>
      <c r="D68" s="53"/>
      <c r="E68" s="77" t="s">
        <v>5242</v>
      </c>
      <c r="F68" s="109" t="s">
        <v>5911</v>
      </c>
      <c r="G68" s="109" t="s">
        <v>5681</v>
      </c>
      <c r="H68" s="88" t="s">
        <v>5241</v>
      </c>
      <c r="I68" s="88" t="s">
        <v>5242</v>
      </c>
      <c r="J68" s="117" t="s">
        <v>5243</v>
      </c>
      <c r="K68" s="88" t="s">
        <v>5244</v>
      </c>
      <c r="L68" s="117" t="s">
        <v>5245</v>
      </c>
      <c r="M68" s="110">
        <v>2022.0</v>
      </c>
      <c r="N68" s="53"/>
      <c r="O68" s="53"/>
      <c r="P68" s="53"/>
      <c r="Q68" s="53"/>
      <c r="R68" s="53"/>
      <c r="S68" s="53"/>
      <c r="T68" s="53"/>
      <c r="U68" s="53"/>
      <c r="V68" s="53"/>
      <c r="W68" s="53"/>
      <c r="X68" s="53"/>
      <c r="Y68" s="53"/>
      <c r="Z68" s="53"/>
    </row>
    <row r="69">
      <c r="A69" s="99"/>
      <c r="B69" s="89" t="s">
        <v>5901</v>
      </c>
      <c r="C69" s="81" t="s">
        <v>1445</v>
      </c>
      <c r="D69" s="53"/>
      <c r="E69" s="77" t="s">
        <v>1445</v>
      </c>
      <c r="F69" s="109" t="s">
        <v>5912</v>
      </c>
      <c r="G69" s="109"/>
      <c r="H69" s="88" t="s">
        <v>5252</v>
      </c>
      <c r="I69" s="88" t="s">
        <v>1445</v>
      </c>
      <c r="J69" s="117" t="s">
        <v>1446</v>
      </c>
      <c r="K69" s="88" t="s">
        <v>5253</v>
      </c>
      <c r="L69" s="117" t="s">
        <v>5254</v>
      </c>
      <c r="M69" s="110">
        <v>2021.0</v>
      </c>
      <c r="N69" s="53"/>
      <c r="O69" s="53"/>
      <c r="P69" s="53"/>
      <c r="Q69" s="53"/>
      <c r="R69" s="53"/>
      <c r="S69" s="53"/>
      <c r="T69" s="53"/>
      <c r="U69" s="53"/>
      <c r="V69" s="53"/>
      <c r="W69" s="53"/>
      <c r="X69" s="53"/>
      <c r="Y69" s="53"/>
      <c r="Z69" s="53"/>
    </row>
    <row r="70">
      <c r="A70" s="99"/>
      <c r="B70" s="89" t="s">
        <v>5901</v>
      </c>
      <c r="C70" s="83" t="s">
        <v>212</v>
      </c>
      <c r="D70" s="53"/>
      <c r="E70" s="83" t="s">
        <v>212</v>
      </c>
      <c r="F70" s="82"/>
      <c r="G70" s="82"/>
      <c r="H70" s="80" t="s">
        <v>5258</v>
      </c>
      <c r="I70" s="80" t="s">
        <v>212</v>
      </c>
      <c r="J70" s="35" t="s">
        <v>213</v>
      </c>
      <c r="K70" s="80" t="s">
        <v>5259</v>
      </c>
      <c r="L70" s="35" t="s">
        <v>5260</v>
      </c>
      <c r="M70" s="104">
        <v>2024.0</v>
      </c>
      <c r="N70" s="53"/>
      <c r="O70" s="53"/>
      <c r="P70" s="53"/>
      <c r="Q70" s="53"/>
      <c r="R70" s="53"/>
      <c r="S70" s="53"/>
      <c r="T70" s="53"/>
      <c r="U70" s="53"/>
      <c r="V70" s="53"/>
      <c r="W70" s="53"/>
      <c r="X70" s="53"/>
      <c r="Y70" s="53"/>
      <c r="Z70" s="53"/>
    </row>
    <row r="71">
      <c r="A71" s="99"/>
      <c r="B71" s="103"/>
      <c r="C71" s="80" t="s">
        <v>4863</v>
      </c>
      <c r="D71" s="53"/>
      <c r="E71" s="101" t="s">
        <v>4863</v>
      </c>
      <c r="F71" s="94" t="s">
        <v>5880</v>
      </c>
      <c r="G71" s="94"/>
      <c r="H71" s="101" t="s">
        <v>5266</v>
      </c>
      <c r="I71" s="101" t="s">
        <v>4863</v>
      </c>
      <c r="J71" s="43" t="s">
        <v>5267</v>
      </c>
      <c r="K71" s="101" t="s">
        <v>5268</v>
      </c>
      <c r="L71" s="43" t="s">
        <v>5269</v>
      </c>
      <c r="M71" s="102">
        <v>2022.0</v>
      </c>
      <c r="N71" s="53"/>
      <c r="O71" s="53"/>
      <c r="P71" s="53"/>
      <c r="Q71" s="53"/>
      <c r="R71" s="53"/>
      <c r="S71" s="53"/>
      <c r="T71" s="53"/>
      <c r="U71" s="53"/>
      <c r="V71" s="53"/>
      <c r="W71" s="53"/>
      <c r="X71" s="53"/>
      <c r="Y71" s="53"/>
      <c r="Z71" s="53"/>
    </row>
    <row r="72">
      <c r="A72" s="99"/>
      <c r="B72" s="89" t="s">
        <v>5901</v>
      </c>
      <c r="C72" s="83" t="s">
        <v>1647</v>
      </c>
      <c r="D72" s="53"/>
      <c r="E72" s="83" t="s">
        <v>1647</v>
      </c>
      <c r="F72" s="82"/>
      <c r="G72" s="82"/>
      <c r="H72" s="80" t="s">
        <v>5283</v>
      </c>
      <c r="I72" s="80" t="s">
        <v>1647</v>
      </c>
      <c r="J72" s="35" t="s">
        <v>5284</v>
      </c>
      <c r="K72" s="80" t="s">
        <v>1648</v>
      </c>
      <c r="L72" s="35" t="s">
        <v>5285</v>
      </c>
      <c r="M72" s="104">
        <v>2020.0</v>
      </c>
      <c r="N72" s="53"/>
      <c r="O72" s="53"/>
      <c r="P72" s="53"/>
      <c r="Q72" s="53"/>
      <c r="R72" s="53"/>
      <c r="S72" s="53"/>
      <c r="T72" s="53"/>
      <c r="U72" s="53"/>
      <c r="V72" s="53"/>
      <c r="W72" s="53"/>
      <c r="X72" s="53"/>
      <c r="Y72" s="53"/>
      <c r="Z72" s="53"/>
    </row>
    <row r="73">
      <c r="A73" s="99"/>
      <c r="B73" s="103"/>
      <c r="C73" s="86" t="s">
        <v>5293</v>
      </c>
      <c r="D73" s="53"/>
      <c r="E73" s="80" t="s">
        <v>5293</v>
      </c>
      <c r="F73" s="82"/>
      <c r="G73" s="82"/>
      <c r="H73" s="80" t="s">
        <v>5292</v>
      </c>
      <c r="I73" s="80" t="s">
        <v>5293</v>
      </c>
      <c r="J73" s="35" t="s">
        <v>5294</v>
      </c>
      <c r="K73" s="80" t="s">
        <v>5295</v>
      </c>
      <c r="L73" s="35" t="s">
        <v>5296</v>
      </c>
      <c r="M73" s="104">
        <v>2022.0</v>
      </c>
      <c r="N73" s="53"/>
      <c r="O73" s="53"/>
      <c r="P73" s="53"/>
      <c r="Q73" s="53"/>
      <c r="R73" s="53"/>
      <c r="S73" s="53"/>
      <c r="T73" s="53"/>
      <c r="U73" s="53"/>
      <c r="V73" s="53"/>
      <c r="W73" s="53"/>
      <c r="X73" s="53"/>
      <c r="Y73" s="53"/>
      <c r="Z73" s="53"/>
    </row>
    <row r="74">
      <c r="A74" s="99"/>
      <c r="B74" s="89" t="s">
        <v>5901</v>
      </c>
      <c r="C74" s="83" t="s">
        <v>1777</v>
      </c>
      <c r="D74" s="53"/>
      <c r="E74" s="105" t="s">
        <v>1777</v>
      </c>
      <c r="F74" s="106" t="s">
        <v>5913</v>
      </c>
      <c r="G74" s="94"/>
      <c r="H74" s="107" t="s">
        <v>5304</v>
      </c>
      <c r="I74" s="107" t="s">
        <v>1777</v>
      </c>
      <c r="J74" s="118" t="s">
        <v>5305</v>
      </c>
      <c r="K74" s="107" t="s">
        <v>5306</v>
      </c>
      <c r="L74" s="118" t="s">
        <v>5307</v>
      </c>
      <c r="M74" s="108">
        <v>2020.0</v>
      </c>
      <c r="N74" s="53"/>
      <c r="O74" s="53"/>
      <c r="P74" s="53"/>
      <c r="Q74" s="53"/>
      <c r="R74" s="53"/>
      <c r="S74" s="53"/>
      <c r="T74" s="53"/>
      <c r="U74" s="53"/>
      <c r="V74" s="53"/>
      <c r="W74" s="53"/>
      <c r="X74" s="53"/>
      <c r="Y74" s="53"/>
      <c r="Z74" s="53"/>
    </row>
    <row r="75">
      <c r="A75" s="99"/>
      <c r="B75" s="89" t="s">
        <v>5904</v>
      </c>
      <c r="C75" s="81" t="s">
        <v>5314</v>
      </c>
      <c r="D75" s="53"/>
      <c r="E75" s="83" t="s">
        <v>5314</v>
      </c>
      <c r="F75" s="82"/>
      <c r="G75" s="82"/>
      <c r="H75" s="80" t="s">
        <v>5313</v>
      </c>
      <c r="I75" s="80" t="s">
        <v>5314</v>
      </c>
      <c r="J75" s="35" t="s">
        <v>5315</v>
      </c>
      <c r="K75" s="80" t="s">
        <v>5316</v>
      </c>
      <c r="L75" s="35" t="s">
        <v>5317</v>
      </c>
      <c r="M75" s="104">
        <v>2023.0</v>
      </c>
      <c r="N75" s="53"/>
      <c r="O75" s="53"/>
      <c r="P75" s="53"/>
      <c r="Q75" s="53"/>
      <c r="R75" s="53"/>
      <c r="S75" s="53"/>
      <c r="T75" s="53"/>
      <c r="U75" s="53"/>
      <c r="V75" s="53"/>
      <c r="W75" s="53"/>
      <c r="X75" s="53"/>
      <c r="Y75" s="53"/>
      <c r="Z75" s="53"/>
    </row>
    <row r="76">
      <c r="A76" s="99"/>
      <c r="B76" s="103"/>
      <c r="C76" s="80" t="s">
        <v>5323</v>
      </c>
      <c r="D76" s="53"/>
      <c r="E76" s="101" t="s">
        <v>5323</v>
      </c>
      <c r="F76" s="94" t="s">
        <v>5914</v>
      </c>
      <c r="G76" s="94"/>
      <c r="H76" s="101" t="s">
        <v>5322</v>
      </c>
      <c r="I76" s="101" t="s">
        <v>5323</v>
      </c>
      <c r="J76" s="43" t="s">
        <v>5324</v>
      </c>
      <c r="K76" s="101" t="s">
        <v>5325</v>
      </c>
      <c r="L76" s="43" t="s">
        <v>5326</v>
      </c>
      <c r="M76" s="102">
        <v>2023.0</v>
      </c>
      <c r="N76" s="53"/>
      <c r="O76" s="53"/>
      <c r="P76" s="53"/>
      <c r="Q76" s="53"/>
      <c r="R76" s="53"/>
      <c r="S76" s="53"/>
      <c r="T76" s="53"/>
      <c r="U76" s="53"/>
      <c r="V76" s="53"/>
      <c r="W76" s="53"/>
      <c r="X76" s="53"/>
      <c r="Y76" s="53"/>
      <c r="Z76" s="53"/>
    </row>
    <row r="77">
      <c r="A77" s="99"/>
      <c r="B77" s="103"/>
      <c r="C77" s="80" t="s">
        <v>5345</v>
      </c>
      <c r="D77" s="53"/>
      <c r="E77" s="80" t="s">
        <v>5345</v>
      </c>
      <c r="F77" s="82"/>
      <c r="G77" s="82"/>
      <c r="H77" s="80" t="s">
        <v>5344</v>
      </c>
      <c r="I77" s="80" t="s">
        <v>5345</v>
      </c>
      <c r="J77" s="35" t="s">
        <v>5346</v>
      </c>
      <c r="K77" s="80" t="s">
        <v>5347</v>
      </c>
      <c r="L77" s="35" t="s">
        <v>5348</v>
      </c>
      <c r="M77" s="104">
        <v>2020.0</v>
      </c>
      <c r="N77" s="53"/>
      <c r="O77" s="53"/>
      <c r="P77" s="53"/>
      <c r="Q77" s="53"/>
      <c r="R77" s="53"/>
      <c r="S77" s="53"/>
      <c r="T77" s="53"/>
      <c r="U77" s="53"/>
      <c r="V77" s="53"/>
      <c r="W77" s="53"/>
      <c r="X77" s="53"/>
      <c r="Y77" s="53"/>
      <c r="Z77" s="53"/>
    </row>
    <row r="78">
      <c r="A78" s="99"/>
      <c r="B78" s="103"/>
      <c r="C78" s="80" t="s">
        <v>5355</v>
      </c>
      <c r="D78" s="53"/>
      <c r="E78" s="101" t="s">
        <v>5355</v>
      </c>
      <c r="F78" s="94" t="s">
        <v>5915</v>
      </c>
      <c r="G78" s="94"/>
      <c r="H78" s="101" t="s">
        <v>5354</v>
      </c>
      <c r="I78" s="101" t="s">
        <v>5355</v>
      </c>
      <c r="J78" s="43" t="s">
        <v>5356</v>
      </c>
      <c r="K78" s="101" t="s">
        <v>5357</v>
      </c>
      <c r="L78" s="43" t="s">
        <v>5358</v>
      </c>
      <c r="M78" s="102">
        <v>2024.0</v>
      </c>
      <c r="N78" s="53"/>
      <c r="O78" s="53"/>
      <c r="P78" s="53"/>
      <c r="Q78" s="53"/>
      <c r="R78" s="53"/>
      <c r="S78" s="53"/>
      <c r="T78" s="53"/>
      <c r="U78" s="53"/>
      <c r="V78" s="53"/>
      <c r="W78" s="53"/>
      <c r="X78" s="53"/>
      <c r="Y78" s="53"/>
      <c r="Z78" s="53"/>
    </row>
    <row r="79">
      <c r="A79" s="99"/>
      <c r="B79" s="103"/>
      <c r="C79" s="80" t="s">
        <v>5375</v>
      </c>
      <c r="D79" s="53"/>
      <c r="E79" s="101" t="s">
        <v>5375</v>
      </c>
      <c r="F79" s="94" t="s">
        <v>5916</v>
      </c>
      <c r="G79" s="94"/>
      <c r="H79" s="101" t="s">
        <v>5374</v>
      </c>
      <c r="I79" s="101" t="s">
        <v>5375</v>
      </c>
      <c r="J79" s="46" t="s">
        <v>5376</v>
      </c>
      <c r="K79" s="101" t="s">
        <v>5377</v>
      </c>
      <c r="L79" s="47" t="s">
        <v>5378</v>
      </c>
      <c r="M79" s="102">
        <v>2022.0</v>
      </c>
      <c r="N79" s="53"/>
      <c r="O79" s="53"/>
      <c r="P79" s="53"/>
      <c r="Q79" s="53"/>
      <c r="R79" s="53"/>
      <c r="S79" s="53"/>
      <c r="T79" s="53"/>
      <c r="U79" s="53"/>
      <c r="V79" s="53"/>
      <c r="W79" s="53"/>
      <c r="X79" s="53"/>
      <c r="Y79" s="53"/>
      <c r="Z79" s="53"/>
    </row>
    <row r="80">
      <c r="A80" s="99"/>
      <c r="B80" s="89" t="s">
        <v>5917</v>
      </c>
      <c r="C80" s="77" t="s">
        <v>75</v>
      </c>
      <c r="D80" s="53"/>
      <c r="E80" s="77" t="s">
        <v>75</v>
      </c>
      <c r="F80" s="109" t="s">
        <v>5709</v>
      </c>
      <c r="G80" s="109" t="s">
        <v>5622</v>
      </c>
      <c r="H80" s="88" t="s">
        <v>5387</v>
      </c>
      <c r="I80" s="88" t="s">
        <v>75</v>
      </c>
      <c r="J80" s="119" t="s">
        <v>76</v>
      </c>
      <c r="K80" s="88" t="s">
        <v>5388</v>
      </c>
      <c r="L80" s="119" t="s">
        <v>5389</v>
      </c>
      <c r="M80" s="110">
        <v>2024.0</v>
      </c>
      <c r="N80" s="53"/>
      <c r="O80" s="53"/>
      <c r="P80" s="53"/>
      <c r="Q80" s="53"/>
      <c r="R80" s="53"/>
      <c r="S80" s="53"/>
      <c r="T80" s="53"/>
      <c r="U80" s="53"/>
      <c r="V80" s="53"/>
      <c r="W80" s="53"/>
      <c r="X80" s="53"/>
      <c r="Y80" s="53"/>
      <c r="Z80" s="53"/>
    </row>
    <row r="81">
      <c r="A81" s="99"/>
      <c r="B81" s="103"/>
      <c r="C81" s="88" t="s">
        <v>5395</v>
      </c>
      <c r="D81" s="53"/>
      <c r="E81" s="88" t="s">
        <v>5395</v>
      </c>
      <c r="F81" s="109" t="s">
        <v>5918</v>
      </c>
      <c r="G81" s="109" t="s">
        <v>5919</v>
      </c>
      <c r="H81" s="88" t="s">
        <v>5394</v>
      </c>
      <c r="I81" s="88" t="s">
        <v>5395</v>
      </c>
      <c r="J81" s="116" t="s">
        <v>5396</v>
      </c>
      <c r="K81" s="88" t="s">
        <v>5397</v>
      </c>
      <c r="L81" s="119" t="s">
        <v>5398</v>
      </c>
      <c r="M81" s="110">
        <v>2024.0</v>
      </c>
      <c r="N81" s="53"/>
      <c r="O81" s="53"/>
      <c r="P81" s="53"/>
      <c r="Q81" s="53"/>
      <c r="R81" s="53"/>
      <c r="S81" s="53"/>
      <c r="T81" s="53"/>
      <c r="U81" s="53"/>
      <c r="V81" s="53"/>
      <c r="W81" s="53"/>
      <c r="X81" s="53"/>
      <c r="Y81" s="53"/>
      <c r="Z81" s="53"/>
    </row>
    <row r="82">
      <c r="A82" s="99"/>
      <c r="B82" s="89" t="s">
        <v>5917</v>
      </c>
      <c r="C82" s="81" t="s">
        <v>1270</v>
      </c>
      <c r="D82" s="53"/>
      <c r="E82" s="77" t="s">
        <v>1270</v>
      </c>
      <c r="F82" s="109" t="s">
        <v>5857</v>
      </c>
      <c r="G82" s="109"/>
      <c r="H82" s="88" t="s">
        <v>1269</v>
      </c>
      <c r="I82" s="88" t="s">
        <v>1270</v>
      </c>
      <c r="J82" s="116" t="s">
        <v>1271</v>
      </c>
      <c r="K82" s="88" t="s">
        <v>1272</v>
      </c>
      <c r="L82" s="117" t="s">
        <v>5420</v>
      </c>
      <c r="M82" s="110">
        <v>2021.0</v>
      </c>
      <c r="N82" s="53"/>
      <c r="O82" s="53"/>
      <c r="P82" s="53"/>
      <c r="Q82" s="53"/>
      <c r="R82" s="53"/>
      <c r="S82" s="53"/>
      <c r="T82" s="53"/>
      <c r="U82" s="53"/>
      <c r="V82" s="53"/>
      <c r="W82" s="53"/>
      <c r="X82" s="53"/>
      <c r="Y82" s="53"/>
      <c r="Z82" s="53"/>
    </row>
    <row r="83">
      <c r="A83" s="99"/>
      <c r="B83" s="89" t="s">
        <v>5920</v>
      </c>
      <c r="C83" s="81" t="s">
        <v>5447</v>
      </c>
      <c r="D83" s="53"/>
      <c r="E83" s="105" t="s">
        <v>5447</v>
      </c>
      <c r="F83" s="106" t="s">
        <v>5891</v>
      </c>
      <c r="G83" s="94"/>
      <c r="H83" s="107" t="s">
        <v>5446</v>
      </c>
      <c r="I83" s="107" t="s">
        <v>5447</v>
      </c>
      <c r="J83" s="120" t="s">
        <v>5448</v>
      </c>
      <c r="K83" s="107" t="s">
        <v>5449</v>
      </c>
      <c r="L83" s="118" t="s">
        <v>5450</v>
      </c>
      <c r="M83" s="108">
        <v>2020.0</v>
      </c>
      <c r="N83" s="53"/>
      <c r="O83" s="53"/>
      <c r="P83" s="53"/>
      <c r="Q83" s="53"/>
      <c r="R83" s="53"/>
      <c r="S83" s="53"/>
      <c r="T83" s="53"/>
      <c r="U83" s="53"/>
      <c r="V83" s="53"/>
      <c r="W83" s="53"/>
      <c r="X83" s="53"/>
      <c r="Y83" s="53"/>
      <c r="Z83" s="53"/>
    </row>
    <row r="84">
      <c r="A84" s="99"/>
      <c r="B84" s="103"/>
      <c r="C84" s="80" t="s">
        <v>5467</v>
      </c>
      <c r="D84" s="53"/>
      <c r="E84" s="101" t="s">
        <v>5467</v>
      </c>
      <c r="F84" s="94" t="s">
        <v>5921</v>
      </c>
      <c r="G84" s="94"/>
      <c r="H84" s="101" t="s">
        <v>5466</v>
      </c>
      <c r="I84" s="101" t="s">
        <v>5467</v>
      </c>
      <c r="J84" s="46" t="s">
        <v>5468</v>
      </c>
      <c r="K84" s="101" t="s">
        <v>5469</v>
      </c>
      <c r="L84" s="43" t="s">
        <v>5922</v>
      </c>
      <c r="M84" s="102">
        <v>2020.0</v>
      </c>
      <c r="N84" s="53"/>
      <c r="O84" s="53"/>
      <c r="P84" s="53"/>
      <c r="Q84" s="53"/>
      <c r="R84" s="53"/>
      <c r="S84" s="53"/>
      <c r="T84" s="53"/>
      <c r="U84" s="53"/>
      <c r="V84" s="53"/>
      <c r="W84" s="53"/>
      <c r="X84" s="53"/>
      <c r="Y84" s="53"/>
      <c r="Z84" s="53"/>
    </row>
    <row r="85">
      <c r="A85" s="99"/>
      <c r="B85" s="89" t="s">
        <v>5923</v>
      </c>
      <c r="C85" s="83" t="s">
        <v>4551</v>
      </c>
      <c r="D85" s="53"/>
      <c r="E85" s="105" t="s">
        <v>4551</v>
      </c>
      <c r="F85" s="106" t="s">
        <v>5853</v>
      </c>
      <c r="G85" s="106" t="s">
        <v>5783</v>
      </c>
      <c r="H85" s="107" t="s">
        <v>5476</v>
      </c>
      <c r="I85" s="107" t="s">
        <v>4551</v>
      </c>
      <c r="J85" s="120" t="s">
        <v>5477</v>
      </c>
      <c r="K85" s="107" t="s">
        <v>5478</v>
      </c>
      <c r="L85" s="118" t="s">
        <v>5924</v>
      </c>
      <c r="M85" s="108">
        <v>2022.0</v>
      </c>
      <c r="N85" s="53"/>
      <c r="O85" s="53"/>
      <c r="P85" s="53"/>
      <c r="Q85" s="53"/>
      <c r="R85" s="53"/>
      <c r="S85" s="53"/>
      <c r="T85" s="53"/>
      <c r="U85" s="53"/>
      <c r="V85" s="53"/>
      <c r="W85" s="53"/>
      <c r="X85" s="53"/>
      <c r="Y85" s="53"/>
      <c r="Z85" s="53"/>
    </row>
    <row r="86">
      <c r="A86" s="99"/>
      <c r="B86" s="103"/>
      <c r="C86" s="80" t="s">
        <v>5529</v>
      </c>
      <c r="D86" s="53"/>
      <c r="E86" s="121" t="s">
        <v>5529</v>
      </c>
      <c r="F86" s="115" t="s">
        <v>5925</v>
      </c>
      <c r="G86" s="115"/>
      <c r="H86" s="121" t="s">
        <v>5528</v>
      </c>
      <c r="I86" s="121" t="s">
        <v>5529</v>
      </c>
      <c r="J86" s="122" t="s">
        <v>5530</v>
      </c>
      <c r="K86" s="121" t="s">
        <v>5531</v>
      </c>
      <c r="L86" s="123" t="s">
        <v>5926</v>
      </c>
      <c r="M86" s="124">
        <v>2022.0</v>
      </c>
      <c r="N86" s="53"/>
      <c r="O86" s="53"/>
      <c r="P86" s="53"/>
      <c r="Q86" s="53"/>
      <c r="R86" s="53"/>
      <c r="S86" s="53"/>
      <c r="T86" s="53"/>
      <c r="U86" s="53"/>
      <c r="V86" s="53"/>
      <c r="W86" s="53"/>
      <c r="X86" s="53"/>
      <c r="Y86" s="53"/>
      <c r="Z86" s="53"/>
    </row>
    <row r="87">
      <c r="A87" s="99"/>
      <c r="B87" s="89" t="s">
        <v>5920</v>
      </c>
      <c r="C87" s="81" t="s">
        <v>5538</v>
      </c>
      <c r="D87" s="53"/>
      <c r="E87" s="77" t="s">
        <v>5538</v>
      </c>
      <c r="F87" s="109" t="s">
        <v>5718</v>
      </c>
      <c r="G87" s="109" t="s">
        <v>5622</v>
      </c>
      <c r="H87" s="88" t="s">
        <v>5537</v>
      </c>
      <c r="I87" s="88" t="s">
        <v>5538</v>
      </c>
      <c r="J87" s="116" t="s">
        <v>4483</v>
      </c>
      <c r="K87" s="88" t="s">
        <v>5539</v>
      </c>
      <c r="L87" s="117" t="s">
        <v>5540</v>
      </c>
      <c r="M87" s="110">
        <v>2024.0</v>
      </c>
      <c r="N87" s="53"/>
      <c r="O87" s="53"/>
      <c r="P87" s="53"/>
      <c r="Q87" s="53"/>
      <c r="R87" s="53"/>
      <c r="S87" s="53"/>
      <c r="T87" s="53"/>
      <c r="U87" s="53"/>
      <c r="V87" s="53"/>
      <c r="W87" s="53"/>
      <c r="X87" s="53"/>
      <c r="Y87" s="53"/>
      <c r="Z87" s="53"/>
    </row>
    <row r="88">
      <c r="A88" s="99"/>
      <c r="B88" s="103"/>
      <c r="C88" s="80" t="s">
        <v>5556</v>
      </c>
      <c r="D88" s="53"/>
      <c r="E88" s="80" t="s">
        <v>5556</v>
      </c>
      <c r="F88" s="82"/>
      <c r="G88" s="82"/>
      <c r="H88" s="80" t="s">
        <v>5555</v>
      </c>
      <c r="I88" s="80" t="s">
        <v>5556</v>
      </c>
      <c r="J88" s="36" t="s">
        <v>5557</v>
      </c>
      <c r="K88" s="80" t="s">
        <v>5558</v>
      </c>
      <c r="L88" s="35" t="s">
        <v>5927</v>
      </c>
      <c r="M88" s="104">
        <v>2021.0</v>
      </c>
      <c r="N88" s="53"/>
      <c r="O88" s="53"/>
      <c r="P88" s="53"/>
      <c r="Q88" s="53"/>
      <c r="R88" s="53"/>
      <c r="S88" s="53"/>
      <c r="T88" s="53"/>
      <c r="U88" s="53"/>
      <c r="V88" s="53"/>
      <c r="W88" s="53"/>
      <c r="X88" s="53"/>
      <c r="Y88" s="53"/>
      <c r="Z88" s="53"/>
    </row>
    <row r="89">
      <c r="A89" s="99"/>
      <c r="B89" s="103"/>
      <c r="C89" s="80" t="s">
        <v>5583</v>
      </c>
      <c r="D89" s="53"/>
      <c r="E89" s="101" t="s">
        <v>5583</v>
      </c>
      <c r="F89" s="94" t="s">
        <v>5928</v>
      </c>
      <c r="G89" s="94"/>
      <c r="H89" s="101" t="s">
        <v>5582</v>
      </c>
      <c r="I89" s="101" t="s">
        <v>5583</v>
      </c>
      <c r="J89" s="43" t="s">
        <v>5584</v>
      </c>
      <c r="K89" s="101" t="s">
        <v>5585</v>
      </c>
      <c r="L89" s="43" t="s">
        <v>5586</v>
      </c>
      <c r="M89" s="102">
        <v>2022.0</v>
      </c>
      <c r="N89" s="53"/>
      <c r="O89" s="53"/>
      <c r="P89" s="53"/>
      <c r="Q89" s="53"/>
      <c r="R89" s="53"/>
      <c r="S89" s="53"/>
      <c r="T89" s="53"/>
      <c r="U89" s="53"/>
      <c r="V89" s="53"/>
      <c r="W89" s="53"/>
      <c r="X89" s="53"/>
      <c r="Y89" s="53"/>
      <c r="Z89" s="53"/>
    </row>
    <row r="90">
      <c r="A90" s="99"/>
      <c r="B90" s="103"/>
      <c r="C90" s="35" t="s">
        <v>5604</v>
      </c>
      <c r="D90" s="53"/>
      <c r="E90" s="43" t="s">
        <v>5604</v>
      </c>
      <c r="F90" s="94" t="s">
        <v>5929</v>
      </c>
      <c r="G90" s="94"/>
      <c r="H90" s="101" t="s">
        <v>5603</v>
      </c>
      <c r="I90" s="43" t="s">
        <v>5604</v>
      </c>
      <c r="J90" s="43" t="s">
        <v>5605</v>
      </c>
      <c r="K90" s="101" t="s">
        <v>5606</v>
      </c>
      <c r="L90" s="43" t="s">
        <v>5930</v>
      </c>
      <c r="M90" s="102">
        <v>2023.0</v>
      </c>
      <c r="N90" s="53"/>
      <c r="O90" s="53"/>
      <c r="P90" s="53"/>
      <c r="Q90" s="53"/>
      <c r="R90" s="53"/>
      <c r="S90" s="53"/>
      <c r="T90" s="53"/>
      <c r="U90" s="53"/>
      <c r="V90" s="53"/>
      <c r="W90" s="53"/>
      <c r="X90" s="53"/>
      <c r="Y90" s="53"/>
      <c r="Z90" s="53"/>
    </row>
    <row r="91">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c r="A92" s="53"/>
      <c r="B92" s="90" t="s">
        <v>5931</v>
      </c>
      <c r="C92" s="53"/>
      <c r="D92" s="53" t="s">
        <v>5932</v>
      </c>
      <c r="E92" s="53"/>
      <c r="F92" s="53"/>
      <c r="G92" s="53"/>
      <c r="H92" s="53"/>
      <c r="I92" s="53"/>
      <c r="J92" s="53"/>
      <c r="K92" s="53"/>
      <c r="L92" s="53"/>
      <c r="M92" s="53"/>
      <c r="N92" s="53"/>
      <c r="O92" s="53"/>
      <c r="P92" s="53"/>
      <c r="Q92" s="53"/>
      <c r="R92" s="53"/>
      <c r="S92" s="53"/>
      <c r="T92" s="53"/>
      <c r="U92" s="53"/>
      <c r="V92" s="53"/>
      <c r="W92" s="53"/>
      <c r="X92" s="53"/>
      <c r="Y92" s="53"/>
      <c r="Z92" s="53"/>
    </row>
    <row r="93">
      <c r="A93" s="53"/>
      <c r="B93" s="53"/>
      <c r="C93" s="53"/>
      <c r="D93" s="53" t="s">
        <v>5933</v>
      </c>
      <c r="E93" s="53"/>
      <c r="F93" s="53"/>
      <c r="G93" s="53"/>
      <c r="H93" s="53"/>
      <c r="I93" s="53"/>
      <c r="J93" s="53"/>
      <c r="K93" s="53"/>
      <c r="L93" s="53"/>
      <c r="M93" s="53"/>
      <c r="N93" s="53"/>
      <c r="O93" s="53"/>
      <c r="P93" s="53"/>
      <c r="Q93" s="53"/>
      <c r="R93" s="53"/>
      <c r="S93" s="53"/>
      <c r="T93" s="53"/>
      <c r="U93" s="53"/>
      <c r="V93" s="53"/>
      <c r="W93" s="53"/>
      <c r="X93" s="53"/>
      <c r="Y93" s="53"/>
      <c r="Z93" s="53"/>
    </row>
    <row r="94">
      <c r="A94" s="53"/>
      <c r="B94" s="53"/>
      <c r="C94" s="53"/>
      <c r="D94" s="53" t="s">
        <v>5934</v>
      </c>
      <c r="E94" s="53"/>
      <c r="F94" s="53"/>
      <c r="G94" s="53"/>
      <c r="H94" s="53"/>
      <c r="I94" s="53"/>
      <c r="J94" s="53"/>
      <c r="K94" s="53"/>
      <c r="L94" s="53"/>
      <c r="M94" s="53"/>
      <c r="N94" s="53"/>
      <c r="O94" s="53"/>
      <c r="P94" s="53"/>
      <c r="Q94" s="53"/>
      <c r="R94" s="53"/>
      <c r="S94" s="53"/>
      <c r="T94" s="53"/>
      <c r="U94" s="53"/>
      <c r="V94" s="53"/>
      <c r="W94" s="53"/>
      <c r="X94" s="53"/>
      <c r="Y94" s="53"/>
      <c r="Z94" s="53"/>
    </row>
    <row r="95">
      <c r="A95" s="53"/>
      <c r="B95" s="90" t="s">
        <v>5935</v>
      </c>
      <c r="C95" s="53"/>
      <c r="D95" s="53"/>
      <c r="E95" s="53"/>
      <c r="F95" s="53"/>
      <c r="G95" s="53"/>
      <c r="H95" s="53"/>
      <c r="I95" s="53"/>
      <c r="J95" s="53"/>
      <c r="K95" s="53"/>
      <c r="L95" s="53"/>
      <c r="M95" s="53"/>
      <c r="N95" s="53"/>
      <c r="O95" s="53"/>
      <c r="P95" s="53"/>
      <c r="Q95" s="53"/>
      <c r="R95" s="53"/>
      <c r="S95" s="53"/>
      <c r="T95" s="53"/>
      <c r="U95" s="53"/>
      <c r="V95" s="53"/>
      <c r="W95" s="53"/>
      <c r="X95" s="53"/>
      <c r="Y95" s="53"/>
      <c r="Z95" s="53"/>
    </row>
    <row r="96">
      <c r="A96" s="53"/>
      <c r="B96" s="90" t="s">
        <v>5936</v>
      </c>
      <c r="C96" s="53"/>
      <c r="D96" s="53"/>
      <c r="E96" s="53"/>
      <c r="F96" s="53"/>
      <c r="G96" s="53"/>
      <c r="H96" s="53"/>
      <c r="I96" s="53"/>
      <c r="J96" s="53"/>
      <c r="K96" s="53"/>
      <c r="L96" s="53"/>
      <c r="M96" s="53"/>
      <c r="N96" s="53"/>
      <c r="O96" s="53"/>
      <c r="P96" s="53"/>
      <c r="Q96" s="53"/>
      <c r="R96" s="53"/>
      <c r="S96" s="53"/>
      <c r="T96" s="53"/>
      <c r="U96" s="53"/>
      <c r="V96" s="53"/>
      <c r="W96" s="53"/>
      <c r="X96" s="53"/>
      <c r="Y96" s="53"/>
      <c r="Z96" s="53"/>
    </row>
    <row r="97">
      <c r="A97" s="112" t="s">
        <v>5611</v>
      </c>
      <c r="B97" s="113" t="s">
        <v>5831</v>
      </c>
      <c r="C97" s="114" t="s">
        <v>5832</v>
      </c>
      <c r="D97" s="112" t="s">
        <v>5831</v>
      </c>
      <c r="E97" s="112" t="s">
        <v>5833</v>
      </c>
      <c r="F97" s="112" t="s">
        <v>5619</v>
      </c>
      <c r="G97" s="112" t="s">
        <v>5613</v>
      </c>
      <c r="H97" s="91" t="s">
        <v>4425</v>
      </c>
      <c r="I97" s="91" t="s">
        <v>1</v>
      </c>
      <c r="J97" s="91" t="s">
        <v>4426</v>
      </c>
      <c r="K97" s="91" t="s">
        <v>3</v>
      </c>
      <c r="L97" s="91" t="s">
        <v>4</v>
      </c>
      <c r="M97" s="91" t="s">
        <v>4427</v>
      </c>
      <c r="N97" s="53"/>
      <c r="O97" s="53"/>
      <c r="P97" s="53"/>
      <c r="Q97" s="53"/>
      <c r="R97" s="53"/>
      <c r="S97" s="53"/>
      <c r="T97" s="53"/>
      <c r="U97" s="53"/>
      <c r="V97" s="53"/>
      <c r="W97" s="53"/>
      <c r="X97" s="53"/>
      <c r="Y97" s="53"/>
      <c r="Z97" s="53"/>
    </row>
    <row r="98">
      <c r="A98" s="90" t="s">
        <v>5790</v>
      </c>
      <c r="B98" s="53" t="s">
        <v>5937</v>
      </c>
      <c r="C98" s="78" t="s">
        <v>75</v>
      </c>
      <c r="D98" s="53"/>
      <c r="E98" s="109" t="s">
        <v>75</v>
      </c>
      <c r="F98" s="109" t="s">
        <v>5938</v>
      </c>
      <c r="G98" s="109" t="s">
        <v>5622</v>
      </c>
      <c r="H98" s="125" t="s">
        <v>74</v>
      </c>
      <c r="I98" s="109" t="s">
        <v>75</v>
      </c>
      <c r="J98" s="125" t="s">
        <v>76</v>
      </c>
      <c r="K98" s="125" t="s">
        <v>77</v>
      </c>
      <c r="L98" s="126" t="s">
        <v>78</v>
      </c>
      <c r="M98" s="125" t="s">
        <v>15</v>
      </c>
      <c r="N98" s="53"/>
      <c r="O98" s="53"/>
      <c r="P98" s="53"/>
      <c r="Q98" s="53"/>
      <c r="R98" s="53"/>
      <c r="S98" s="53"/>
      <c r="T98" s="53"/>
      <c r="U98" s="53"/>
      <c r="V98" s="53"/>
      <c r="W98" s="53"/>
      <c r="X98" s="53"/>
      <c r="Y98" s="53"/>
      <c r="Z98" s="53"/>
    </row>
    <row r="99">
      <c r="B99" s="53"/>
      <c r="C99" s="78" t="s">
        <v>83</v>
      </c>
      <c r="D99" s="53"/>
      <c r="E99" s="82" t="s">
        <v>83</v>
      </c>
      <c r="F99" s="82"/>
      <c r="G99" s="82"/>
      <c r="H99" s="26" t="s">
        <v>82</v>
      </c>
      <c r="I99" s="82" t="s">
        <v>83</v>
      </c>
      <c r="J99" s="127" t="s">
        <v>84</v>
      </c>
      <c r="K99" s="26" t="s">
        <v>85</v>
      </c>
      <c r="L99" s="26" t="s">
        <v>86</v>
      </c>
      <c r="M99" s="26" t="s">
        <v>15</v>
      </c>
      <c r="N99" s="53"/>
      <c r="O99" s="53"/>
      <c r="P99" s="53"/>
      <c r="Q99" s="53"/>
      <c r="R99" s="53"/>
      <c r="S99" s="53"/>
      <c r="T99" s="53"/>
      <c r="U99" s="53"/>
      <c r="V99" s="53"/>
      <c r="W99" s="53"/>
      <c r="X99" s="53"/>
      <c r="Y99" s="53"/>
      <c r="Z99" s="53"/>
    </row>
    <row r="100">
      <c r="B100" s="53"/>
      <c r="C100" s="82" t="s">
        <v>117</v>
      </c>
      <c r="D100" s="53"/>
      <c r="E100" s="82" t="s">
        <v>117</v>
      </c>
      <c r="F100" s="82"/>
      <c r="G100" s="82"/>
      <c r="H100" s="26" t="s">
        <v>116</v>
      </c>
      <c r="I100" s="82" t="s">
        <v>117</v>
      </c>
      <c r="J100" s="127" t="s">
        <v>118</v>
      </c>
      <c r="K100" s="26" t="s">
        <v>119</v>
      </c>
      <c r="L100" s="127" t="s">
        <v>120</v>
      </c>
      <c r="M100" s="26" t="s">
        <v>15</v>
      </c>
      <c r="N100" s="53"/>
      <c r="O100" s="53"/>
      <c r="P100" s="53"/>
      <c r="Q100" s="53"/>
      <c r="R100" s="53"/>
      <c r="S100" s="53"/>
      <c r="T100" s="53"/>
      <c r="U100" s="53"/>
      <c r="V100" s="53"/>
      <c r="W100" s="53"/>
      <c r="X100" s="53"/>
      <c r="Y100" s="53"/>
      <c r="Z100" s="53"/>
    </row>
    <row r="101">
      <c r="B101" s="53"/>
      <c r="C101" s="78" t="s">
        <v>125</v>
      </c>
      <c r="D101" s="53"/>
      <c r="E101" s="109" t="s">
        <v>125</v>
      </c>
      <c r="F101" s="109" t="s">
        <v>5939</v>
      </c>
      <c r="G101" s="109" t="s">
        <v>5638</v>
      </c>
      <c r="H101" s="125" t="s">
        <v>124</v>
      </c>
      <c r="I101" s="109" t="s">
        <v>125</v>
      </c>
      <c r="J101" s="126" t="s">
        <v>126</v>
      </c>
      <c r="K101" s="125" t="s">
        <v>127</v>
      </c>
      <c r="L101" s="126" t="s">
        <v>128</v>
      </c>
      <c r="M101" s="125" t="s">
        <v>15</v>
      </c>
      <c r="N101" s="53"/>
      <c r="O101" s="53"/>
      <c r="P101" s="53"/>
      <c r="Q101" s="53"/>
      <c r="R101" s="53"/>
      <c r="S101" s="53"/>
      <c r="T101" s="53"/>
      <c r="U101" s="53"/>
      <c r="V101" s="53"/>
      <c r="W101" s="53"/>
      <c r="X101" s="53"/>
      <c r="Y101" s="53"/>
      <c r="Z101" s="53"/>
    </row>
    <row r="102">
      <c r="B102" s="53"/>
      <c r="C102" s="78" t="s">
        <v>166</v>
      </c>
      <c r="D102" s="53"/>
      <c r="E102" s="82" t="s">
        <v>166</v>
      </c>
      <c r="F102" s="82"/>
      <c r="G102" s="82"/>
      <c r="H102" s="26" t="s">
        <v>165</v>
      </c>
      <c r="I102" s="82" t="s">
        <v>166</v>
      </c>
      <c r="J102" s="127" t="s">
        <v>167</v>
      </c>
      <c r="K102" s="26" t="s">
        <v>168</v>
      </c>
      <c r="L102" s="127" t="s">
        <v>169</v>
      </c>
      <c r="M102" s="26" t="s">
        <v>15</v>
      </c>
      <c r="N102" s="53"/>
      <c r="O102" s="53"/>
      <c r="P102" s="53"/>
      <c r="Q102" s="53"/>
      <c r="R102" s="53"/>
      <c r="S102" s="53"/>
      <c r="T102" s="53"/>
      <c r="U102" s="53"/>
      <c r="V102" s="53"/>
      <c r="W102" s="53"/>
      <c r="X102" s="53"/>
      <c r="Y102" s="53"/>
      <c r="Z102" s="53"/>
    </row>
    <row r="103">
      <c r="B103" s="53"/>
      <c r="C103" s="78" t="s">
        <v>192</v>
      </c>
      <c r="D103" s="53"/>
      <c r="E103" s="109" t="s">
        <v>192</v>
      </c>
      <c r="F103" s="109" t="s">
        <v>5940</v>
      </c>
      <c r="G103" s="109" t="s">
        <v>5802</v>
      </c>
      <c r="H103" s="125" t="s">
        <v>191</v>
      </c>
      <c r="I103" s="109" t="s">
        <v>192</v>
      </c>
      <c r="J103" s="126" t="s">
        <v>193</v>
      </c>
      <c r="K103" s="125" t="s">
        <v>194</v>
      </c>
      <c r="L103" s="125" t="s">
        <v>195</v>
      </c>
      <c r="M103" s="125" t="s">
        <v>15</v>
      </c>
      <c r="N103" s="53"/>
      <c r="O103" s="53"/>
      <c r="P103" s="53"/>
      <c r="Q103" s="53"/>
      <c r="R103" s="53"/>
      <c r="S103" s="53"/>
      <c r="T103" s="53"/>
      <c r="U103" s="53"/>
      <c r="V103" s="53"/>
      <c r="W103" s="53"/>
      <c r="X103" s="53"/>
      <c r="Y103" s="53"/>
      <c r="Z103" s="53"/>
    </row>
    <row r="104">
      <c r="B104" s="89" t="s">
        <v>5941</v>
      </c>
      <c r="C104" s="84" t="s">
        <v>212</v>
      </c>
      <c r="D104" s="53"/>
      <c r="E104" s="84" t="s">
        <v>212</v>
      </c>
      <c r="F104" s="82"/>
      <c r="G104" s="82"/>
      <c r="H104" s="26" t="s">
        <v>211</v>
      </c>
      <c r="I104" s="82" t="s">
        <v>212</v>
      </c>
      <c r="J104" s="127" t="s">
        <v>213</v>
      </c>
      <c r="K104" s="26" t="s">
        <v>214</v>
      </c>
      <c r="L104" s="127" t="s">
        <v>215</v>
      </c>
      <c r="M104" s="26" t="s">
        <v>15</v>
      </c>
      <c r="N104" s="53"/>
      <c r="O104" s="53"/>
      <c r="P104" s="53"/>
      <c r="Q104" s="53"/>
      <c r="R104" s="53"/>
      <c r="S104" s="53"/>
      <c r="T104" s="53"/>
      <c r="U104" s="53"/>
      <c r="V104" s="53"/>
      <c r="W104" s="53"/>
      <c r="X104" s="53"/>
      <c r="Y104" s="53"/>
      <c r="Z104" s="53"/>
    </row>
    <row r="105">
      <c r="B105" s="53"/>
      <c r="C105" s="78" t="s">
        <v>226</v>
      </c>
      <c r="D105" s="53"/>
      <c r="E105" s="109" t="s">
        <v>226</v>
      </c>
      <c r="F105" s="109" t="s">
        <v>5942</v>
      </c>
      <c r="G105" s="109" t="s">
        <v>5943</v>
      </c>
      <c r="H105" s="125" t="s">
        <v>225</v>
      </c>
      <c r="I105" s="109" t="s">
        <v>226</v>
      </c>
      <c r="J105" s="126" t="s">
        <v>227</v>
      </c>
      <c r="K105" s="125" t="s">
        <v>228</v>
      </c>
      <c r="L105" s="125" t="s">
        <v>5944</v>
      </c>
      <c r="M105" s="125" t="s">
        <v>15</v>
      </c>
      <c r="N105" s="53"/>
      <c r="O105" s="53"/>
      <c r="P105" s="53"/>
      <c r="Q105" s="53"/>
      <c r="R105" s="53"/>
      <c r="S105" s="53"/>
      <c r="T105" s="53"/>
      <c r="U105" s="53"/>
      <c r="V105" s="53"/>
      <c r="W105" s="53"/>
      <c r="X105" s="53"/>
      <c r="Y105" s="53"/>
      <c r="Z105" s="53"/>
    </row>
    <row r="106">
      <c r="B106" s="53"/>
      <c r="C106" s="78" t="s">
        <v>234</v>
      </c>
      <c r="D106" s="53"/>
      <c r="E106" s="82" t="s">
        <v>234</v>
      </c>
      <c r="F106" s="82"/>
      <c r="G106" s="82"/>
      <c r="H106" s="26" t="s">
        <v>233</v>
      </c>
      <c r="I106" s="82" t="s">
        <v>234</v>
      </c>
      <c r="J106" s="26"/>
      <c r="K106" s="26" t="s">
        <v>235</v>
      </c>
      <c r="L106" s="26" t="s">
        <v>5945</v>
      </c>
      <c r="M106" s="26" t="s">
        <v>15</v>
      </c>
      <c r="N106" s="53"/>
      <c r="O106" s="53"/>
      <c r="P106" s="53"/>
      <c r="Q106" s="53"/>
      <c r="R106" s="53"/>
      <c r="S106" s="53"/>
      <c r="T106" s="53"/>
      <c r="U106" s="53"/>
      <c r="V106" s="53"/>
      <c r="W106" s="53"/>
      <c r="X106" s="53"/>
      <c r="Y106" s="53"/>
      <c r="Z106" s="53"/>
    </row>
    <row r="107">
      <c r="B107" s="53"/>
      <c r="C107" s="82" t="s">
        <v>252</v>
      </c>
      <c r="D107" s="53"/>
      <c r="E107" s="109" t="s">
        <v>252</v>
      </c>
      <c r="F107" s="109" t="s">
        <v>5946</v>
      </c>
      <c r="G107" s="109"/>
      <c r="H107" s="125" t="s">
        <v>251</v>
      </c>
      <c r="I107" s="109" t="s">
        <v>252</v>
      </c>
      <c r="J107" s="125"/>
      <c r="K107" s="125" t="s">
        <v>253</v>
      </c>
      <c r="L107" s="125" t="s">
        <v>5792</v>
      </c>
      <c r="M107" s="125" t="s">
        <v>15</v>
      </c>
      <c r="N107" s="53"/>
      <c r="O107" s="53"/>
      <c r="P107" s="53"/>
      <c r="Q107" s="53"/>
      <c r="R107" s="53"/>
      <c r="S107" s="53"/>
      <c r="T107" s="53"/>
      <c r="U107" s="53"/>
      <c r="V107" s="53"/>
      <c r="W107" s="53"/>
      <c r="X107" s="53"/>
      <c r="Y107" s="53"/>
      <c r="Z107" s="53"/>
    </row>
    <row r="108">
      <c r="B108" s="53"/>
      <c r="C108" s="82" t="s">
        <v>294</v>
      </c>
      <c r="D108" s="53"/>
      <c r="E108" s="82" t="s">
        <v>294</v>
      </c>
      <c r="F108" s="82"/>
      <c r="G108" s="82"/>
      <c r="H108" s="26" t="s">
        <v>293</v>
      </c>
      <c r="I108" s="82" t="s">
        <v>294</v>
      </c>
      <c r="J108" s="26"/>
      <c r="K108" s="26" t="s">
        <v>295</v>
      </c>
      <c r="L108" s="26" t="s">
        <v>5947</v>
      </c>
      <c r="M108" s="26" t="s">
        <v>15</v>
      </c>
      <c r="N108" s="53"/>
      <c r="O108" s="53"/>
      <c r="P108" s="53"/>
      <c r="Q108" s="53"/>
      <c r="R108" s="53"/>
      <c r="S108" s="53"/>
      <c r="T108" s="53"/>
      <c r="U108" s="53"/>
      <c r="V108" s="53"/>
      <c r="W108" s="53"/>
      <c r="X108" s="53"/>
      <c r="Y108" s="53"/>
      <c r="Z108" s="53"/>
    </row>
    <row r="109">
      <c r="B109" s="89" t="s">
        <v>5941</v>
      </c>
      <c r="C109" s="84" t="s">
        <v>300</v>
      </c>
      <c r="D109" s="53"/>
      <c r="E109" s="128" t="s">
        <v>300</v>
      </c>
      <c r="F109" s="109" t="s">
        <v>5669</v>
      </c>
      <c r="G109" s="109" t="s">
        <v>5622</v>
      </c>
      <c r="H109" s="125" t="s">
        <v>299</v>
      </c>
      <c r="I109" s="109" t="s">
        <v>300</v>
      </c>
      <c r="J109" s="125"/>
      <c r="K109" s="125" t="s">
        <v>301</v>
      </c>
      <c r="L109" s="125"/>
      <c r="M109" s="125" t="s">
        <v>15</v>
      </c>
      <c r="N109" s="53"/>
      <c r="O109" s="53"/>
      <c r="P109" s="53"/>
      <c r="Q109" s="53"/>
      <c r="R109" s="53"/>
      <c r="S109" s="53"/>
      <c r="T109" s="53"/>
      <c r="U109" s="53"/>
      <c r="V109" s="53"/>
      <c r="W109" s="53"/>
      <c r="X109" s="53"/>
      <c r="Y109" s="53"/>
      <c r="Z109" s="53"/>
    </row>
    <row r="110">
      <c r="B110" s="53"/>
      <c r="C110" s="82" t="s">
        <v>324</v>
      </c>
      <c r="D110" s="53"/>
      <c r="E110" s="82" t="s">
        <v>324</v>
      </c>
      <c r="F110" s="82"/>
      <c r="G110" s="82"/>
      <c r="H110" s="26" t="s">
        <v>323</v>
      </c>
      <c r="I110" s="82" t="s">
        <v>324</v>
      </c>
      <c r="J110" s="26" t="s">
        <v>5948</v>
      </c>
      <c r="K110" s="26" t="s">
        <v>325</v>
      </c>
      <c r="L110" s="26" t="s">
        <v>5949</v>
      </c>
      <c r="M110" s="26" t="s">
        <v>15</v>
      </c>
      <c r="N110" s="53"/>
      <c r="O110" s="53"/>
      <c r="P110" s="53"/>
      <c r="Q110" s="53"/>
      <c r="R110" s="53"/>
      <c r="S110" s="53"/>
      <c r="T110" s="53"/>
      <c r="U110" s="53"/>
      <c r="V110" s="53"/>
      <c r="W110" s="53"/>
      <c r="X110" s="53"/>
      <c r="Y110" s="53"/>
      <c r="Z110" s="53"/>
    </row>
    <row r="111">
      <c r="B111" s="53"/>
      <c r="C111" s="82" t="s">
        <v>391</v>
      </c>
      <c r="D111" s="53"/>
      <c r="E111" s="94" t="s">
        <v>391</v>
      </c>
      <c r="F111" s="94" t="s">
        <v>5950</v>
      </c>
      <c r="G111" s="94"/>
      <c r="H111" s="20" t="s">
        <v>390</v>
      </c>
      <c r="I111" s="94" t="s">
        <v>391</v>
      </c>
      <c r="J111" s="20"/>
      <c r="K111" s="20" t="s">
        <v>392</v>
      </c>
      <c r="L111" s="20"/>
      <c r="M111" s="20" t="s">
        <v>368</v>
      </c>
      <c r="N111" s="53"/>
      <c r="O111" s="53"/>
      <c r="P111" s="53"/>
      <c r="Q111" s="53"/>
      <c r="R111" s="53"/>
      <c r="S111" s="53"/>
      <c r="T111" s="53"/>
      <c r="U111" s="53"/>
      <c r="V111" s="53"/>
      <c r="W111" s="53"/>
      <c r="X111" s="53"/>
      <c r="Y111" s="53"/>
      <c r="Z111" s="53"/>
    </row>
    <row r="112">
      <c r="B112" s="53"/>
      <c r="C112" s="82" t="s">
        <v>454</v>
      </c>
      <c r="D112" s="53"/>
      <c r="E112" s="94" t="s">
        <v>454</v>
      </c>
      <c r="F112" s="94" t="s">
        <v>5951</v>
      </c>
      <c r="G112" s="94"/>
      <c r="H112" s="20" t="s">
        <v>453</v>
      </c>
      <c r="I112" s="94" t="s">
        <v>454</v>
      </c>
      <c r="J112" s="129" t="s">
        <v>455</v>
      </c>
      <c r="K112" s="20" t="s">
        <v>456</v>
      </c>
      <c r="L112" s="20" t="s">
        <v>457</v>
      </c>
      <c r="M112" s="20" t="s">
        <v>368</v>
      </c>
      <c r="N112" s="53"/>
      <c r="O112" s="53"/>
      <c r="P112" s="53"/>
      <c r="Q112" s="53"/>
      <c r="R112" s="53"/>
      <c r="S112" s="53"/>
      <c r="T112" s="53"/>
      <c r="U112" s="53"/>
      <c r="V112" s="53"/>
      <c r="W112" s="53"/>
      <c r="X112" s="53"/>
      <c r="Y112" s="53"/>
      <c r="Z112" s="53"/>
    </row>
    <row r="113">
      <c r="B113" s="89" t="s">
        <v>5941</v>
      </c>
      <c r="C113" s="84" t="s">
        <v>462</v>
      </c>
      <c r="D113" s="53"/>
      <c r="E113" s="128" t="s">
        <v>462</v>
      </c>
      <c r="F113" s="109"/>
      <c r="G113" s="109"/>
      <c r="H113" s="125" t="s">
        <v>461</v>
      </c>
      <c r="I113" s="109" t="s">
        <v>462</v>
      </c>
      <c r="J113" s="126" t="s">
        <v>463</v>
      </c>
      <c r="K113" s="125" t="s">
        <v>464</v>
      </c>
      <c r="L113" s="126" t="s">
        <v>465</v>
      </c>
      <c r="M113" s="125" t="s">
        <v>368</v>
      </c>
      <c r="N113" s="53"/>
      <c r="O113" s="53"/>
      <c r="P113" s="53"/>
      <c r="Q113" s="53"/>
      <c r="R113" s="53"/>
      <c r="S113" s="53"/>
      <c r="T113" s="53"/>
      <c r="U113" s="53"/>
      <c r="V113" s="53"/>
      <c r="W113" s="53"/>
      <c r="X113" s="53"/>
      <c r="Y113" s="53"/>
      <c r="Z113" s="53"/>
    </row>
    <row r="114">
      <c r="B114" s="53"/>
      <c r="C114" s="78" t="s">
        <v>501</v>
      </c>
      <c r="D114" s="53"/>
      <c r="E114" s="109" t="s">
        <v>501</v>
      </c>
      <c r="F114" s="109" t="s">
        <v>5807</v>
      </c>
      <c r="G114" s="109"/>
      <c r="H114" s="125" t="s">
        <v>500</v>
      </c>
      <c r="I114" s="109" t="s">
        <v>501</v>
      </c>
      <c r="J114" s="126" t="s">
        <v>502</v>
      </c>
      <c r="K114" s="125" t="s">
        <v>503</v>
      </c>
      <c r="L114" s="126" t="s">
        <v>504</v>
      </c>
      <c r="M114" s="125" t="s">
        <v>368</v>
      </c>
      <c r="N114" s="53"/>
      <c r="O114" s="53"/>
      <c r="P114" s="53"/>
      <c r="Q114" s="53"/>
      <c r="R114" s="53"/>
      <c r="S114" s="53"/>
      <c r="T114" s="53"/>
      <c r="U114" s="53"/>
      <c r="V114" s="53"/>
      <c r="W114" s="53"/>
      <c r="X114" s="53"/>
      <c r="Y114" s="53"/>
      <c r="Z114" s="53"/>
    </row>
    <row r="115">
      <c r="B115" s="53"/>
      <c r="C115" s="78" t="s">
        <v>509</v>
      </c>
      <c r="D115" s="53"/>
      <c r="E115" s="109" t="s">
        <v>509</v>
      </c>
      <c r="F115" s="109" t="s">
        <v>5952</v>
      </c>
      <c r="G115" s="109"/>
      <c r="H115" s="125" t="s">
        <v>508</v>
      </c>
      <c r="I115" s="109" t="s">
        <v>509</v>
      </c>
      <c r="J115" s="126" t="s">
        <v>510</v>
      </c>
      <c r="K115" s="125" t="s">
        <v>511</v>
      </c>
      <c r="L115" s="125" t="s">
        <v>512</v>
      </c>
      <c r="M115" s="125" t="s">
        <v>368</v>
      </c>
      <c r="N115" s="53"/>
      <c r="O115" s="53"/>
      <c r="P115" s="53"/>
      <c r="Q115" s="53"/>
      <c r="R115" s="53"/>
      <c r="S115" s="53"/>
      <c r="T115" s="53"/>
      <c r="U115" s="53"/>
      <c r="V115" s="53"/>
      <c r="W115" s="53"/>
      <c r="X115" s="53"/>
      <c r="Y115" s="53"/>
      <c r="Z115" s="53"/>
    </row>
    <row r="116">
      <c r="B116" s="53"/>
      <c r="C116" s="82" t="s">
        <v>530</v>
      </c>
      <c r="D116" s="53"/>
      <c r="E116" s="109" t="s">
        <v>530</v>
      </c>
      <c r="F116" s="109" t="s">
        <v>5953</v>
      </c>
      <c r="G116" s="109"/>
      <c r="H116" s="125" t="s">
        <v>529</v>
      </c>
      <c r="I116" s="109" t="s">
        <v>530</v>
      </c>
      <c r="J116" s="125"/>
      <c r="K116" s="125" t="s">
        <v>531</v>
      </c>
      <c r="L116" s="125" t="s">
        <v>5954</v>
      </c>
      <c r="M116" s="125" t="s">
        <v>368</v>
      </c>
      <c r="N116" s="53"/>
      <c r="O116" s="53"/>
      <c r="P116" s="53"/>
      <c r="Q116" s="53"/>
      <c r="R116" s="53"/>
      <c r="S116" s="53"/>
      <c r="T116" s="53"/>
      <c r="U116" s="53"/>
      <c r="V116" s="53"/>
      <c r="W116" s="53"/>
      <c r="X116" s="53"/>
      <c r="Y116" s="53"/>
      <c r="Z116" s="53"/>
    </row>
    <row r="117">
      <c r="B117" s="53"/>
      <c r="C117" s="82" t="s">
        <v>536</v>
      </c>
      <c r="D117" s="53"/>
      <c r="E117" s="94" t="s">
        <v>536</v>
      </c>
      <c r="F117" s="94" t="s">
        <v>5955</v>
      </c>
      <c r="G117" s="94"/>
      <c r="H117" s="20" t="s">
        <v>535</v>
      </c>
      <c r="I117" s="94" t="s">
        <v>536</v>
      </c>
      <c r="J117" s="20"/>
      <c r="K117" s="20" t="s">
        <v>537</v>
      </c>
      <c r="L117" s="20"/>
      <c r="M117" s="20" t="s">
        <v>368</v>
      </c>
      <c r="N117" s="53"/>
      <c r="O117" s="53"/>
      <c r="P117" s="53"/>
      <c r="Q117" s="53"/>
      <c r="R117" s="53"/>
      <c r="S117" s="53"/>
      <c r="T117" s="53"/>
      <c r="U117" s="53"/>
      <c r="V117" s="53"/>
      <c r="W117" s="53"/>
      <c r="X117" s="53"/>
      <c r="Y117" s="53"/>
      <c r="Z117" s="53"/>
    </row>
    <row r="118">
      <c r="B118" s="53"/>
      <c r="C118" s="82" t="s">
        <v>548</v>
      </c>
      <c r="D118" s="53"/>
      <c r="E118" s="94" t="s">
        <v>548</v>
      </c>
      <c r="F118" s="94" t="s">
        <v>5956</v>
      </c>
      <c r="G118" s="94"/>
      <c r="H118" s="20" t="s">
        <v>547</v>
      </c>
      <c r="I118" s="94" t="s">
        <v>548</v>
      </c>
      <c r="J118" s="20"/>
      <c r="K118" s="20" t="s">
        <v>549</v>
      </c>
      <c r="L118" s="20" t="s">
        <v>5957</v>
      </c>
      <c r="M118" s="20" t="s">
        <v>368</v>
      </c>
      <c r="N118" s="53"/>
      <c r="O118" s="53"/>
      <c r="P118" s="53"/>
      <c r="Q118" s="53"/>
      <c r="R118" s="53"/>
      <c r="S118" s="53"/>
      <c r="T118" s="53"/>
      <c r="U118" s="53"/>
      <c r="V118" s="53"/>
      <c r="W118" s="53"/>
      <c r="X118" s="53"/>
      <c r="Y118" s="53"/>
      <c r="Z118" s="53"/>
    </row>
    <row r="119">
      <c r="B119" s="89" t="s">
        <v>5923</v>
      </c>
      <c r="C119" s="87" t="s">
        <v>577</v>
      </c>
      <c r="D119" s="53"/>
      <c r="E119" s="128" t="s">
        <v>577</v>
      </c>
      <c r="F119" s="109" t="s">
        <v>5863</v>
      </c>
      <c r="G119" s="109"/>
      <c r="H119" s="125" t="s">
        <v>576</v>
      </c>
      <c r="I119" s="109" t="s">
        <v>577</v>
      </c>
      <c r="J119" s="126" t="s">
        <v>578</v>
      </c>
      <c r="K119" s="125" t="s">
        <v>579</v>
      </c>
      <c r="L119" s="126" t="s">
        <v>580</v>
      </c>
      <c r="M119" s="125" t="s">
        <v>368</v>
      </c>
      <c r="N119" s="53"/>
      <c r="O119" s="53"/>
      <c r="P119" s="53"/>
      <c r="Q119" s="53"/>
      <c r="R119" s="53"/>
      <c r="S119" s="53"/>
      <c r="T119" s="53"/>
      <c r="U119" s="53"/>
      <c r="V119" s="53"/>
      <c r="W119" s="53"/>
      <c r="X119" s="53"/>
      <c r="Y119" s="53"/>
      <c r="Z119" s="53"/>
    </row>
    <row r="120">
      <c r="B120" s="53"/>
      <c r="C120" s="82" t="s">
        <v>585</v>
      </c>
      <c r="D120" s="53"/>
      <c r="E120" s="78" t="s">
        <v>585</v>
      </c>
      <c r="F120" s="78" t="s">
        <v>5958</v>
      </c>
      <c r="G120" s="78"/>
      <c r="H120" s="23" t="s">
        <v>584</v>
      </c>
      <c r="I120" s="78" t="s">
        <v>585</v>
      </c>
      <c r="J120" s="23"/>
      <c r="K120" s="23" t="s">
        <v>586</v>
      </c>
      <c r="L120" s="23" t="s">
        <v>5959</v>
      </c>
      <c r="M120" s="23" t="s">
        <v>368</v>
      </c>
      <c r="N120" s="53"/>
      <c r="O120" s="53"/>
      <c r="P120" s="53"/>
      <c r="Q120" s="53"/>
      <c r="R120" s="53"/>
      <c r="S120" s="53"/>
      <c r="T120" s="53"/>
      <c r="U120" s="53"/>
      <c r="V120" s="53"/>
      <c r="W120" s="53"/>
      <c r="X120" s="53"/>
      <c r="Y120" s="53"/>
      <c r="Z120" s="53"/>
    </row>
    <row r="121">
      <c r="B121" s="89" t="s">
        <v>5941</v>
      </c>
      <c r="C121" s="130" t="s">
        <v>597</v>
      </c>
      <c r="D121" s="53"/>
      <c r="E121" s="106" t="s">
        <v>597</v>
      </c>
      <c r="F121" s="94"/>
      <c r="G121" s="94"/>
      <c r="H121" s="131" t="s">
        <v>596</v>
      </c>
      <c r="I121" s="106" t="s">
        <v>597</v>
      </c>
      <c r="J121" s="20"/>
      <c r="K121" s="131" t="s">
        <v>598</v>
      </c>
      <c r="L121" s="20"/>
      <c r="M121" s="131" t="s">
        <v>368</v>
      </c>
      <c r="N121" s="53"/>
      <c r="O121" s="53"/>
      <c r="P121" s="53"/>
      <c r="Q121" s="53"/>
      <c r="R121" s="53"/>
      <c r="S121" s="53"/>
      <c r="T121" s="53"/>
      <c r="U121" s="53"/>
      <c r="V121" s="53"/>
      <c r="W121" s="53"/>
      <c r="X121" s="53"/>
      <c r="Y121" s="53"/>
      <c r="Z121" s="53"/>
    </row>
    <row r="122">
      <c r="B122" s="53"/>
      <c r="C122" s="82" t="s">
        <v>657</v>
      </c>
      <c r="D122" s="53"/>
      <c r="E122" s="78" t="s">
        <v>657</v>
      </c>
      <c r="F122" s="78" t="s">
        <v>5817</v>
      </c>
      <c r="G122" s="78"/>
      <c r="H122" s="23" t="s">
        <v>656</v>
      </c>
      <c r="I122" s="78" t="s">
        <v>657</v>
      </c>
      <c r="J122" s="23"/>
      <c r="K122" s="23" t="s">
        <v>658</v>
      </c>
      <c r="L122" s="23" t="s">
        <v>5809</v>
      </c>
      <c r="M122" s="23" t="s">
        <v>368</v>
      </c>
      <c r="N122" s="53"/>
      <c r="O122" s="53"/>
      <c r="P122" s="53"/>
      <c r="Q122" s="53"/>
      <c r="R122" s="53"/>
      <c r="S122" s="53"/>
      <c r="T122" s="53"/>
      <c r="U122" s="53"/>
      <c r="V122" s="53"/>
      <c r="W122" s="53"/>
      <c r="X122" s="53"/>
      <c r="Y122" s="53"/>
      <c r="Z122" s="53"/>
    </row>
    <row r="123">
      <c r="B123" s="53"/>
      <c r="C123" s="82" t="s">
        <v>663</v>
      </c>
      <c r="D123" s="53"/>
      <c r="E123" s="106" t="s">
        <v>663</v>
      </c>
      <c r="F123" s="106" t="s">
        <v>5960</v>
      </c>
      <c r="G123" s="94"/>
      <c r="H123" s="131" t="s">
        <v>662</v>
      </c>
      <c r="I123" s="106" t="s">
        <v>663</v>
      </c>
      <c r="J123" s="20"/>
      <c r="K123" s="131" t="s">
        <v>664</v>
      </c>
      <c r="L123" s="20"/>
      <c r="M123" s="131" t="s">
        <v>368</v>
      </c>
      <c r="N123" s="53"/>
      <c r="O123" s="53"/>
      <c r="P123" s="53"/>
      <c r="Q123" s="53"/>
      <c r="R123" s="53"/>
      <c r="S123" s="53"/>
      <c r="T123" s="53"/>
      <c r="U123" s="53"/>
      <c r="V123" s="53"/>
      <c r="W123" s="53"/>
      <c r="X123" s="53"/>
      <c r="Y123" s="53"/>
      <c r="Z123" s="53"/>
    </row>
    <row r="124">
      <c r="B124" s="53"/>
      <c r="C124" s="78" t="s">
        <v>693</v>
      </c>
      <c r="D124" s="53"/>
      <c r="E124" s="78" t="s">
        <v>693</v>
      </c>
      <c r="F124" s="78" t="s">
        <v>5961</v>
      </c>
      <c r="G124" s="78"/>
      <c r="H124" s="23" t="s">
        <v>692</v>
      </c>
      <c r="I124" s="78" t="s">
        <v>693</v>
      </c>
      <c r="J124" s="23"/>
      <c r="K124" s="23" t="s">
        <v>694</v>
      </c>
      <c r="L124" s="23" t="s">
        <v>5962</v>
      </c>
      <c r="M124" s="23" t="s">
        <v>368</v>
      </c>
      <c r="N124" s="53"/>
      <c r="O124" s="53"/>
      <c r="P124" s="53"/>
      <c r="Q124" s="53"/>
      <c r="R124" s="53"/>
      <c r="S124" s="53"/>
      <c r="T124" s="53"/>
      <c r="U124" s="53"/>
      <c r="V124" s="53"/>
      <c r="W124" s="53"/>
      <c r="X124" s="53"/>
      <c r="Y124" s="53"/>
      <c r="Z124" s="53"/>
    </row>
    <row r="125">
      <c r="B125" s="89" t="s">
        <v>5941</v>
      </c>
      <c r="C125" s="84" t="s">
        <v>711</v>
      </c>
      <c r="D125" s="53"/>
      <c r="E125" s="128" t="s">
        <v>711</v>
      </c>
      <c r="F125" s="109" t="s">
        <v>5628</v>
      </c>
      <c r="G125" s="109"/>
      <c r="H125" s="125" t="s">
        <v>710</v>
      </c>
      <c r="I125" s="109" t="s">
        <v>711</v>
      </c>
      <c r="J125" s="125"/>
      <c r="K125" s="125" t="s">
        <v>712</v>
      </c>
      <c r="L125" s="125"/>
      <c r="M125" s="125" t="s">
        <v>368</v>
      </c>
      <c r="N125" s="53"/>
      <c r="O125" s="53"/>
      <c r="P125" s="53"/>
      <c r="Q125" s="53"/>
      <c r="R125" s="53"/>
      <c r="S125" s="53"/>
      <c r="T125" s="53"/>
      <c r="U125" s="53"/>
      <c r="V125" s="53"/>
      <c r="W125" s="53"/>
      <c r="X125" s="53"/>
      <c r="Y125" s="53"/>
      <c r="Z125" s="53"/>
    </row>
    <row r="126">
      <c r="B126" s="53"/>
      <c r="C126" s="82" t="s">
        <v>772</v>
      </c>
      <c r="D126" s="53"/>
      <c r="E126" s="78" t="s">
        <v>772</v>
      </c>
      <c r="F126" s="78" t="s">
        <v>5963</v>
      </c>
      <c r="G126" s="78"/>
      <c r="H126" s="23" t="s">
        <v>771</v>
      </c>
      <c r="I126" s="78" t="s">
        <v>772</v>
      </c>
      <c r="J126" s="23"/>
      <c r="K126" s="23" t="s">
        <v>773</v>
      </c>
      <c r="L126" s="23" t="s">
        <v>5964</v>
      </c>
      <c r="M126" s="23" t="s">
        <v>755</v>
      </c>
      <c r="N126" s="53"/>
      <c r="O126" s="53"/>
      <c r="P126" s="53"/>
      <c r="Q126" s="53"/>
      <c r="R126" s="53"/>
      <c r="S126" s="53"/>
      <c r="T126" s="53"/>
      <c r="U126" s="53"/>
      <c r="V126" s="53"/>
      <c r="W126" s="53"/>
      <c r="X126" s="53"/>
      <c r="Y126" s="53"/>
      <c r="Z126" s="53"/>
    </row>
    <row r="127">
      <c r="B127" s="53"/>
      <c r="C127" s="82" t="s">
        <v>814</v>
      </c>
      <c r="D127" s="53"/>
      <c r="E127" s="94" t="s">
        <v>814</v>
      </c>
      <c r="F127" s="94" t="s">
        <v>5965</v>
      </c>
      <c r="G127" s="94"/>
      <c r="H127" s="20" t="s">
        <v>813</v>
      </c>
      <c r="I127" s="94" t="s">
        <v>814</v>
      </c>
      <c r="J127" s="20"/>
      <c r="K127" s="20" t="s">
        <v>815</v>
      </c>
      <c r="L127" s="20"/>
      <c r="M127" s="20" t="s">
        <v>755</v>
      </c>
      <c r="N127" s="53"/>
      <c r="O127" s="53"/>
      <c r="P127" s="53"/>
      <c r="Q127" s="53"/>
      <c r="R127" s="53"/>
      <c r="S127" s="53"/>
      <c r="T127" s="53"/>
      <c r="U127" s="53"/>
      <c r="V127" s="53"/>
      <c r="W127" s="53"/>
      <c r="X127" s="53"/>
      <c r="Y127" s="53"/>
      <c r="Z127" s="53"/>
    </row>
    <row r="128">
      <c r="B128" s="89" t="s">
        <v>5941</v>
      </c>
      <c r="C128" s="84" t="s">
        <v>837</v>
      </c>
      <c r="D128" s="53"/>
      <c r="E128" s="128" t="s">
        <v>837</v>
      </c>
      <c r="F128" s="109" t="s">
        <v>5911</v>
      </c>
      <c r="G128" s="109" t="s">
        <v>5681</v>
      </c>
      <c r="H128" s="125" t="s">
        <v>836</v>
      </c>
      <c r="I128" s="109" t="s">
        <v>837</v>
      </c>
      <c r="J128" s="125"/>
      <c r="K128" s="125" t="s">
        <v>838</v>
      </c>
      <c r="L128" s="125"/>
      <c r="M128" s="125" t="s">
        <v>755</v>
      </c>
      <c r="N128" s="53"/>
      <c r="O128" s="53"/>
      <c r="P128" s="53"/>
      <c r="Q128" s="53"/>
      <c r="R128" s="53"/>
      <c r="S128" s="53"/>
      <c r="T128" s="53"/>
      <c r="U128" s="53"/>
      <c r="V128" s="53"/>
      <c r="W128" s="53"/>
      <c r="X128" s="53"/>
      <c r="Y128" s="53"/>
      <c r="Z128" s="53"/>
    </row>
    <row r="129">
      <c r="B129" s="53"/>
      <c r="C129" s="82" t="s">
        <v>843</v>
      </c>
      <c r="D129" s="53"/>
      <c r="E129" s="94" t="s">
        <v>843</v>
      </c>
      <c r="F129" s="94" t="s">
        <v>5880</v>
      </c>
      <c r="G129" s="94"/>
      <c r="H129" s="20" t="s">
        <v>842</v>
      </c>
      <c r="I129" s="94" t="s">
        <v>843</v>
      </c>
      <c r="J129" s="20"/>
      <c r="K129" s="20" t="s">
        <v>844</v>
      </c>
      <c r="L129" s="20"/>
      <c r="M129" s="20" t="s">
        <v>755</v>
      </c>
      <c r="N129" s="53"/>
      <c r="O129" s="53"/>
      <c r="P129" s="53"/>
      <c r="Q129" s="53"/>
      <c r="R129" s="53"/>
      <c r="S129" s="53"/>
      <c r="T129" s="53"/>
      <c r="U129" s="53"/>
      <c r="V129" s="53"/>
      <c r="W129" s="53"/>
      <c r="X129" s="53"/>
      <c r="Y129" s="53"/>
      <c r="Z129" s="53"/>
    </row>
    <row r="130">
      <c r="B130" s="89" t="s">
        <v>5923</v>
      </c>
      <c r="C130" s="87" t="s">
        <v>880</v>
      </c>
      <c r="D130" s="53"/>
      <c r="E130" s="128" t="s">
        <v>880</v>
      </c>
      <c r="F130" s="109" t="s">
        <v>5849</v>
      </c>
      <c r="G130" s="109"/>
      <c r="H130" s="125" t="s">
        <v>879</v>
      </c>
      <c r="I130" s="109" t="s">
        <v>880</v>
      </c>
      <c r="J130" s="125"/>
      <c r="K130" s="125" t="s">
        <v>881</v>
      </c>
      <c r="L130" s="125"/>
      <c r="M130" s="125" t="s">
        <v>755</v>
      </c>
      <c r="N130" s="53"/>
      <c r="O130" s="53"/>
      <c r="P130" s="53"/>
      <c r="Q130" s="53"/>
      <c r="R130" s="53"/>
      <c r="S130" s="53"/>
      <c r="T130" s="53"/>
      <c r="U130" s="53"/>
      <c r="V130" s="53"/>
      <c r="W130" s="53"/>
      <c r="X130" s="53"/>
      <c r="Y130" s="53"/>
      <c r="Z130" s="53"/>
    </row>
    <row r="131">
      <c r="B131" s="53"/>
      <c r="C131" s="78" t="s">
        <v>915</v>
      </c>
      <c r="D131" s="53"/>
      <c r="E131" s="109" t="s">
        <v>915</v>
      </c>
      <c r="F131" s="109" t="s">
        <v>5966</v>
      </c>
      <c r="G131" s="109"/>
      <c r="H131" s="125" t="s">
        <v>914</v>
      </c>
      <c r="I131" s="109" t="s">
        <v>915</v>
      </c>
      <c r="J131" s="125"/>
      <c r="K131" s="125" t="s">
        <v>916</v>
      </c>
      <c r="L131" s="125"/>
      <c r="M131" s="125" t="s">
        <v>755</v>
      </c>
      <c r="N131" s="53"/>
      <c r="O131" s="53"/>
      <c r="P131" s="53"/>
      <c r="Q131" s="53"/>
      <c r="R131" s="53"/>
      <c r="S131" s="53"/>
      <c r="T131" s="53"/>
      <c r="U131" s="53"/>
      <c r="V131" s="53"/>
      <c r="W131" s="53"/>
      <c r="X131" s="53"/>
      <c r="Y131" s="53"/>
      <c r="Z131" s="53"/>
    </row>
    <row r="132">
      <c r="B132" s="89" t="s">
        <v>5967</v>
      </c>
      <c r="C132" s="87" t="s">
        <v>927</v>
      </c>
      <c r="D132" s="53"/>
      <c r="E132" s="128" t="s">
        <v>927</v>
      </c>
      <c r="F132" s="109" t="s">
        <v>5653</v>
      </c>
      <c r="G132" s="109" t="s">
        <v>5622</v>
      </c>
      <c r="H132" s="125" t="s">
        <v>926</v>
      </c>
      <c r="I132" s="109" t="s">
        <v>927</v>
      </c>
      <c r="J132" s="125"/>
      <c r="K132" s="125" t="s">
        <v>928</v>
      </c>
      <c r="L132" s="125"/>
      <c r="M132" s="125" t="s">
        <v>755</v>
      </c>
      <c r="N132" s="53"/>
      <c r="O132" s="53"/>
      <c r="P132" s="53"/>
      <c r="Q132" s="53"/>
      <c r="R132" s="53"/>
      <c r="S132" s="53"/>
      <c r="T132" s="53"/>
      <c r="U132" s="53"/>
      <c r="V132" s="53"/>
      <c r="W132" s="53"/>
      <c r="X132" s="53"/>
      <c r="Y132" s="53"/>
      <c r="Z132" s="53"/>
    </row>
    <row r="133">
      <c r="B133" s="53"/>
      <c r="C133" s="82" t="s">
        <v>982</v>
      </c>
      <c r="D133" s="53"/>
      <c r="E133" s="94" t="s">
        <v>982</v>
      </c>
      <c r="F133" s="94" t="s">
        <v>5968</v>
      </c>
      <c r="G133" s="94"/>
      <c r="H133" s="20" t="s">
        <v>981</v>
      </c>
      <c r="I133" s="94" t="s">
        <v>982</v>
      </c>
      <c r="J133" s="20"/>
      <c r="K133" s="20" t="s">
        <v>983</v>
      </c>
      <c r="L133" s="20"/>
      <c r="M133" s="20" t="s">
        <v>755</v>
      </c>
      <c r="N133" s="53"/>
      <c r="O133" s="53"/>
      <c r="P133" s="53"/>
      <c r="Q133" s="53"/>
      <c r="R133" s="53"/>
      <c r="S133" s="53"/>
      <c r="T133" s="53"/>
      <c r="U133" s="53"/>
      <c r="V133" s="53"/>
      <c r="W133" s="53"/>
      <c r="X133" s="53"/>
      <c r="Y133" s="53"/>
      <c r="Z133" s="53"/>
    </row>
    <row r="134">
      <c r="B134" s="53"/>
      <c r="C134" s="82" t="s">
        <v>994</v>
      </c>
      <c r="D134" s="53"/>
      <c r="E134" s="109" t="s">
        <v>994</v>
      </c>
      <c r="F134" s="109" t="s">
        <v>5969</v>
      </c>
      <c r="G134" s="109"/>
      <c r="H134" s="125" t="s">
        <v>993</v>
      </c>
      <c r="I134" s="109" t="s">
        <v>994</v>
      </c>
      <c r="J134" s="125"/>
      <c r="K134" s="125" t="s">
        <v>995</v>
      </c>
      <c r="L134" s="125" t="s">
        <v>5970</v>
      </c>
      <c r="M134" s="125" t="s">
        <v>755</v>
      </c>
      <c r="N134" s="53"/>
      <c r="O134" s="53"/>
      <c r="P134" s="53"/>
      <c r="Q134" s="53"/>
      <c r="R134" s="53"/>
      <c r="S134" s="53"/>
      <c r="T134" s="53"/>
      <c r="U134" s="53"/>
      <c r="V134" s="53"/>
      <c r="W134" s="53"/>
      <c r="X134" s="53"/>
      <c r="Y134" s="53"/>
      <c r="Z134" s="53"/>
    </row>
    <row r="135">
      <c r="B135" s="53"/>
      <c r="C135" s="82" t="s">
        <v>1071</v>
      </c>
      <c r="D135" s="53"/>
      <c r="E135" s="94" t="s">
        <v>1071</v>
      </c>
      <c r="F135" s="94" t="s">
        <v>5971</v>
      </c>
      <c r="G135" s="94"/>
      <c r="H135" s="20" t="s">
        <v>1070</v>
      </c>
      <c r="I135" s="94" t="s">
        <v>1071</v>
      </c>
      <c r="J135" s="20"/>
      <c r="K135" s="20" t="s">
        <v>1072</v>
      </c>
      <c r="L135" s="20" t="s">
        <v>5972</v>
      </c>
      <c r="M135" s="20" t="s">
        <v>755</v>
      </c>
      <c r="N135" s="53"/>
      <c r="O135" s="53"/>
      <c r="P135" s="53"/>
      <c r="Q135" s="53"/>
      <c r="R135" s="53"/>
      <c r="S135" s="53"/>
      <c r="T135" s="53"/>
      <c r="U135" s="53"/>
      <c r="V135" s="53"/>
      <c r="W135" s="53"/>
      <c r="X135" s="53"/>
      <c r="Y135" s="53"/>
      <c r="Z135" s="53"/>
    </row>
    <row r="136">
      <c r="B136" s="53"/>
      <c r="C136" s="82" t="s">
        <v>1095</v>
      </c>
      <c r="D136" s="53"/>
      <c r="E136" s="94" t="s">
        <v>1095</v>
      </c>
      <c r="F136" s="94" t="s">
        <v>5973</v>
      </c>
      <c r="G136" s="94"/>
      <c r="H136" s="20" t="s">
        <v>1094</v>
      </c>
      <c r="I136" s="94" t="s">
        <v>1095</v>
      </c>
      <c r="J136" s="20"/>
      <c r="K136" s="20" t="s">
        <v>1096</v>
      </c>
      <c r="L136" s="20" t="s">
        <v>5974</v>
      </c>
      <c r="M136" s="20" t="s">
        <v>755</v>
      </c>
      <c r="N136" s="53"/>
      <c r="O136" s="53"/>
      <c r="P136" s="53"/>
      <c r="Q136" s="53"/>
      <c r="R136" s="53"/>
      <c r="S136" s="53"/>
      <c r="T136" s="53"/>
      <c r="U136" s="53"/>
      <c r="V136" s="53"/>
      <c r="W136" s="53"/>
      <c r="X136" s="53"/>
      <c r="Y136" s="53"/>
      <c r="Z136" s="53"/>
    </row>
    <row r="137">
      <c r="B137" s="53"/>
      <c r="C137" s="78" t="s">
        <v>1199</v>
      </c>
      <c r="D137" s="53"/>
      <c r="E137" s="109" t="s">
        <v>1199</v>
      </c>
      <c r="F137" s="109" t="s">
        <v>5975</v>
      </c>
      <c r="G137" s="109"/>
      <c r="H137" s="125" t="s">
        <v>1198</v>
      </c>
      <c r="I137" s="109" t="s">
        <v>1199</v>
      </c>
      <c r="J137" s="125"/>
      <c r="K137" s="125" t="s">
        <v>1200</v>
      </c>
      <c r="L137" s="125" t="s">
        <v>5976</v>
      </c>
      <c r="M137" s="125" t="s">
        <v>1181</v>
      </c>
      <c r="N137" s="53"/>
      <c r="O137" s="53"/>
      <c r="P137" s="53"/>
      <c r="Q137" s="53"/>
      <c r="R137" s="53"/>
      <c r="S137" s="53"/>
      <c r="T137" s="53"/>
      <c r="U137" s="53"/>
      <c r="V137" s="53"/>
      <c r="W137" s="53"/>
      <c r="X137" s="53"/>
      <c r="Y137" s="53"/>
      <c r="Z137" s="53"/>
    </row>
    <row r="138">
      <c r="B138" s="53"/>
      <c r="C138" s="78" t="s">
        <v>1211</v>
      </c>
      <c r="D138" s="53"/>
      <c r="E138" s="109" t="s">
        <v>1211</v>
      </c>
      <c r="F138" s="109" t="s">
        <v>5977</v>
      </c>
      <c r="G138" s="109"/>
      <c r="H138" s="125" t="s">
        <v>1210</v>
      </c>
      <c r="I138" s="109" t="s">
        <v>1211</v>
      </c>
      <c r="J138" s="125"/>
      <c r="K138" s="125" t="s">
        <v>1212</v>
      </c>
      <c r="L138" s="125" t="s">
        <v>5978</v>
      </c>
      <c r="M138" s="125" t="s">
        <v>1181</v>
      </c>
      <c r="N138" s="53"/>
      <c r="O138" s="53"/>
      <c r="P138" s="53"/>
      <c r="Q138" s="53"/>
      <c r="R138" s="53"/>
      <c r="S138" s="53"/>
      <c r="T138" s="53"/>
      <c r="U138" s="53"/>
      <c r="V138" s="53"/>
      <c r="W138" s="53"/>
      <c r="X138" s="53"/>
      <c r="Y138" s="53"/>
      <c r="Z138" s="53"/>
    </row>
    <row r="139">
      <c r="B139" s="53"/>
      <c r="C139" s="82" t="s">
        <v>1221</v>
      </c>
      <c r="D139" s="53"/>
      <c r="E139" s="82" t="s">
        <v>1221</v>
      </c>
      <c r="F139" s="82"/>
      <c r="G139" s="82"/>
      <c r="H139" s="26" t="s">
        <v>1220</v>
      </c>
      <c r="I139" s="82" t="s">
        <v>1221</v>
      </c>
      <c r="J139" s="26"/>
      <c r="K139" s="26" t="s">
        <v>1222</v>
      </c>
      <c r="L139" s="26" t="s">
        <v>5979</v>
      </c>
      <c r="M139" s="26" t="s">
        <v>1181</v>
      </c>
      <c r="N139" s="53"/>
      <c r="O139" s="53"/>
      <c r="P139" s="53"/>
      <c r="Q139" s="53"/>
      <c r="R139" s="53"/>
      <c r="S139" s="53"/>
      <c r="T139" s="53"/>
      <c r="U139" s="53"/>
      <c r="V139" s="53"/>
      <c r="W139" s="53"/>
      <c r="X139" s="53"/>
      <c r="Y139" s="53"/>
      <c r="Z139" s="53"/>
    </row>
    <row r="140">
      <c r="B140" s="53"/>
      <c r="C140" s="78" t="s">
        <v>1250</v>
      </c>
      <c r="D140" s="53"/>
      <c r="E140" s="109" t="s">
        <v>1250</v>
      </c>
      <c r="F140" s="109" t="s">
        <v>5980</v>
      </c>
      <c r="G140" s="109"/>
      <c r="H140" s="125" t="s">
        <v>1249</v>
      </c>
      <c r="I140" s="109" t="s">
        <v>1250</v>
      </c>
      <c r="J140" s="126" t="s">
        <v>1251</v>
      </c>
      <c r="K140" s="125" t="s">
        <v>1252</v>
      </c>
      <c r="L140" s="125" t="s">
        <v>1253</v>
      </c>
      <c r="M140" s="125" t="s">
        <v>1181</v>
      </c>
      <c r="N140" s="53"/>
      <c r="O140" s="53"/>
      <c r="P140" s="53"/>
      <c r="Q140" s="53"/>
      <c r="R140" s="53"/>
      <c r="S140" s="53"/>
      <c r="T140" s="53"/>
      <c r="U140" s="53"/>
      <c r="V140" s="53"/>
      <c r="W140" s="53"/>
      <c r="X140" s="53"/>
      <c r="Y140" s="53"/>
      <c r="Z140" s="53"/>
    </row>
    <row r="141">
      <c r="B141" s="89" t="s">
        <v>5981</v>
      </c>
      <c r="C141" s="87" t="s">
        <v>1270</v>
      </c>
      <c r="D141" s="53"/>
      <c r="E141" s="128" t="s">
        <v>1270</v>
      </c>
      <c r="F141" s="109" t="s">
        <v>5857</v>
      </c>
      <c r="G141" s="109"/>
      <c r="H141" s="125" t="s">
        <v>1269</v>
      </c>
      <c r="I141" s="109" t="s">
        <v>1270</v>
      </c>
      <c r="J141" s="126" t="s">
        <v>1271</v>
      </c>
      <c r="K141" s="125" t="s">
        <v>1272</v>
      </c>
      <c r="L141" s="125" t="s">
        <v>1273</v>
      </c>
      <c r="M141" s="125" t="s">
        <v>1181</v>
      </c>
      <c r="N141" s="53"/>
      <c r="O141" s="53"/>
      <c r="P141" s="53"/>
      <c r="Q141" s="53"/>
      <c r="R141" s="53"/>
      <c r="S141" s="53"/>
      <c r="T141" s="53"/>
      <c r="U141" s="53"/>
      <c r="V141" s="53"/>
      <c r="W141" s="53"/>
      <c r="X141" s="53"/>
      <c r="Y141" s="53"/>
      <c r="Z141" s="53"/>
    </row>
    <row r="142">
      <c r="B142" s="53"/>
      <c r="C142" s="82" t="s">
        <v>1311</v>
      </c>
      <c r="D142" s="53"/>
      <c r="E142" s="94" t="s">
        <v>1311</v>
      </c>
      <c r="F142" s="94" t="s">
        <v>5982</v>
      </c>
      <c r="G142" s="94"/>
      <c r="H142" s="20" t="s">
        <v>1310</v>
      </c>
      <c r="I142" s="94" t="s">
        <v>1311</v>
      </c>
      <c r="J142" s="20"/>
      <c r="K142" s="20" t="s">
        <v>1312</v>
      </c>
      <c r="L142" s="20" t="s">
        <v>5983</v>
      </c>
      <c r="M142" s="20" t="s">
        <v>1181</v>
      </c>
      <c r="N142" s="53"/>
      <c r="O142" s="53"/>
      <c r="P142" s="53"/>
      <c r="Q142" s="53"/>
      <c r="R142" s="53"/>
      <c r="S142" s="53"/>
      <c r="T142" s="53"/>
      <c r="U142" s="53"/>
      <c r="V142" s="53"/>
      <c r="W142" s="53"/>
      <c r="X142" s="53"/>
      <c r="Y142" s="53"/>
      <c r="Z142" s="53"/>
    </row>
    <row r="143">
      <c r="B143" s="53"/>
      <c r="C143" s="82" t="s">
        <v>1351</v>
      </c>
      <c r="D143" s="53"/>
      <c r="E143" s="82" t="s">
        <v>1351</v>
      </c>
      <c r="F143" s="82"/>
      <c r="G143" s="82"/>
      <c r="H143" s="26" t="s">
        <v>1350</v>
      </c>
      <c r="I143" s="82" t="s">
        <v>1351</v>
      </c>
      <c r="J143" s="26"/>
      <c r="K143" s="26" t="s">
        <v>1352</v>
      </c>
      <c r="L143" s="26" t="s">
        <v>5984</v>
      </c>
      <c r="M143" s="26" t="s">
        <v>1181</v>
      </c>
      <c r="N143" s="53"/>
      <c r="O143" s="53"/>
      <c r="P143" s="53"/>
      <c r="Q143" s="53"/>
      <c r="R143" s="53"/>
      <c r="S143" s="53"/>
      <c r="T143" s="53"/>
      <c r="U143" s="53"/>
      <c r="V143" s="53"/>
      <c r="W143" s="53"/>
      <c r="X143" s="53"/>
      <c r="Y143" s="53"/>
      <c r="Z143" s="53"/>
    </row>
    <row r="144">
      <c r="B144" s="53"/>
      <c r="C144" s="78" t="s">
        <v>1380</v>
      </c>
      <c r="D144" s="53"/>
      <c r="E144" s="109" t="s">
        <v>1380</v>
      </c>
      <c r="F144" s="109" t="s">
        <v>5985</v>
      </c>
      <c r="G144" s="109"/>
      <c r="H144" s="125" t="s">
        <v>1379</v>
      </c>
      <c r="I144" s="109" t="s">
        <v>1380</v>
      </c>
      <c r="J144" s="126" t="s">
        <v>1381</v>
      </c>
      <c r="K144" s="125" t="s">
        <v>1382</v>
      </c>
      <c r="L144" s="126" t="s">
        <v>5986</v>
      </c>
      <c r="M144" s="125" t="s">
        <v>1181</v>
      </c>
      <c r="N144" s="53"/>
      <c r="O144" s="53"/>
      <c r="P144" s="53"/>
      <c r="Q144" s="53"/>
      <c r="R144" s="53"/>
      <c r="S144" s="53"/>
      <c r="T144" s="53"/>
      <c r="U144" s="53"/>
      <c r="V144" s="53"/>
      <c r="W144" s="53"/>
      <c r="X144" s="53"/>
      <c r="Y144" s="53"/>
      <c r="Z144" s="53"/>
    </row>
    <row r="145">
      <c r="B145" s="89" t="s">
        <v>5941</v>
      </c>
      <c r="C145" s="87" t="s">
        <v>1445</v>
      </c>
      <c r="D145" s="53"/>
      <c r="E145" s="128" t="s">
        <v>1445</v>
      </c>
      <c r="F145" s="109" t="s">
        <v>5912</v>
      </c>
      <c r="G145" s="109"/>
      <c r="H145" s="125" t="s">
        <v>1444</v>
      </c>
      <c r="I145" s="109" t="s">
        <v>1445</v>
      </c>
      <c r="J145" s="126" t="s">
        <v>1446</v>
      </c>
      <c r="K145" s="125" t="s">
        <v>1447</v>
      </c>
      <c r="L145" s="125" t="s">
        <v>1448</v>
      </c>
      <c r="M145" s="125" t="s">
        <v>1181</v>
      </c>
      <c r="N145" s="53"/>
      <c r="O145" s="53"/>
      <c r="P145" s="53"/>
      <c r="Q145" s="53"/>
      <c r="R145" s="53"/>
      <c r="S145" s="53"/>
      <c r="T145" s="53"/>
      <c r="U145" s="53"/>
      <c r="V145" s="53"/>
      <c r="W145" s="53"/>
      <c r="X145" s="53"/>
      <c r="Y145" s="53"/>
      <c r="Z145" s="53"/>
    </row>
    <row r="146">
      <c r="B146" s="53"/>
      <c r="C146" s="82" t="s">
        <v>1530</v>
      </c>
      <c r="D146" s="53"/>
      <c r="E146" s="82" t="s">
        <v>1530</v>
      </c>
      <c r="F146" s="82"/>
      <c r="G146" s="82" t="s">
        <v>5987</v>
      </c>
      <c r="H146" s="26" t="s">
        <v>1529</v>
      </c>
      <c r="I146" s="82" t="s">
        <v>1530</v>
      </c>
      <c r="J146" s="26"/>
      <c r="K146" s="26" t="s">
        <v>1531</v>
      </c>
      <c r="L146" s="26" t="s">
        <v>5988</v>
      </c>
      <c r="M146" s="26" t="s">
        <v>1181</v>
      </c>
      <c r="N146" s="53"/>
      <c r="O146" s="53"/>
      <c r="P146" s="53"/>
      <c r="Q146" s="53"/>
      <c r="R146" s="53"/>
      <c r="S146" s="53"/>
      <c r="T146" s="53"/>
      <c r="U146" s="53"/>
      <c r="V146" s="53"/>
      <c r="W146" s="53"/>
      <c r="X146" s="53"/>
      <c r="Y146" s="53"/>
      <c r="Z146" s="53"/>
    </row>
    <row r="147">
      <c r="B147" s="53"/>
      <c r="C147" s="82" t="s">
        <v>1536</v>
      </c>
      <c r="D147" s="53"/>
      <c r="E147" s="82" t="s">
        <v>1536</v>
      </c>
      <c r="F147" s="82" t="s">
        <v>5989</v>
      </c>
      <c r="G147" s="82"/>
      <c r="H147" s="26" t="s">
        <v>1535</v>
      </c>
      <c r="I147" s="82" t="s">
        <v>1536</v>
      </c>
      <c r="J147" s="26"/>
      <c r="K147" s="26" t="s">
        <v>1537</v>
      </c>
      <c r="L147" s="26" t="s">
        <v>5990</v>
      </c>
      <c r="M147" s="26" t="s">
        <v>1181</v>
      </c>
      <c r="N147" s="53"/>
      <c r="O147" s="53"/>
      <c r="P147" s="53"/>
      <c r="Q147" s="53"/>
      <c r="R147" s="53"/>
      <c r="S147" s="53"/>
      <c r="T147" s="53"/>
      <c r="U147" s="53"/>
      <c r="V147" s="53"/>
      <c r="W147" s="53"/>
      <c r="X147" s="53"/>
      <c r="Y147" s="53"/>
      <c r="Z147" s="53"/>
    </row>
    <row r="148">
      <c r="B148" s="53"/>
      <c r="C148" s="82" t="s">
        <v>1542</v>
      </c>
      <c r="D148" s="53"/>
      <c r="E148" s="94" t="s">
        <v>1542</v>
      </c>
      <c r="F148" s="94" t="s">
        <v>5991</v>
      </c>
      <c r="G148" s="94"/>
      <c r="H148" s="20" t="s">
        <v>1541</v>
      </c>
      <c r="I148" s="94" t="s">
        <v>1542</v>
      </c>
      <c r="J148" s="20"/>
      <c r="K148" s="20" t="s">
        <v>1543</v>
      </c>
      <c r="L148" s="20" t="s">
        <v>5992</v>
      </c>
      <c r="M148" s="20" t="s">
        <v>1544</v>
      </c>
      <c r="N148" s="53"/>
      <c r="O148" s="53"/>
      <c r="P148" s="53"/>
      <c r="Q148" s="53"/>
      <c r="R148" s="53"/>
      <c r="S148" s="53"/>
      <c r="T148" s="53"/>
      <c r="U148" s="53"/>
      <c r="V148" s="53"/>
      <c r="W148" s="53"/>
      <c r="X148" s="53"/>
      <c r="Y148" s="53"/>
      <c r="Z148" s="53"/>
    </row>
    <row r="149">
      <c r="B149" s="53"/>
      <c r="C149" s="78" t="s">
        <v>1562</v>
      </c>
      <c r="D149" s="53"/>
      <c r="E149" s="109" t="s">
        <v>1562</v>
      </c>
      <c r="F149" s="109" t="s">
        <v>5993</v>
      </c>
      <c r="G149" s="109" t="s">
        <v>5622</v>
      </c>
      <c r="H149" s="125" t="s">
        <v>1561</v>
      </c>
      <c r="I149" s="109" t="s">
        <v>1562</v>
      </c>
      <c r="J149" s="126" t="s">
        <v>1563</v>
      </c>
      <c r="K149" s="125" t="s">
        <v>1564</v>
      </c>
      <c r="L149" s="125" t="s">
        <v>1565</v>
      </c>
      <c r="M149" s="125" t="s">
        <v>1544</v>
      </c>
      <c r="N149" s="53"/>
      <c r="O149" s="53"/>
      <c r="P149" s="53"/>
      <c r="Q149" s="53"/>
      <c r="R149" s="53"/>
      <c r="S149" s="53"/>
      <c r="T149" s="53"/>
      <c r="U149" s="53"/>
      <c r="V149" s="53"/>
      <c r="W149" s="53"/>
      <c r="X149" s="53"/>
      <c r="Y149" s="53"/>
      <c r="Z149" s="53"/>
    </row>
    <row r="150">
      <c r="B150" s="53"/>
      <c r="C150" s="78" t="s">
        <v>1587</v>
      </c>
      <c r="D150" s="53"/>
      <c r="E150" s="109" t="s">
        <v>1587</v>
      </c>
      <c r="F150" s="109" t="s">
        <v>5994</v>
      </c>
      <c r="G150" s="109"/>
      <c r="H150" s="125" t="s">
        <v>1586</v>
      </c>
      <c r="I150" s="109" t="s">
        <v>1587</v>
      </c>
      <c r="J150" s="126" t="s">
        <v>1588</v>
      </c>
      <c r="K150" s="125" t="s">
        <v>1589</v>
      </c>
      <c r="L150" s="126" t="s">
        <v>1590</v>
      </c>
      <c r="M150" s="125" t="s">
        <v>1544</v>
      </c>
      <c r="N150" s="53"/>
      <c r="O150" s="53"/>
      <c r="P150" s="53"/>
      <c r="Q150" s="53"/>
      <c r="R150" s="53"/>
      <c r="S150" s="53"/>
      <c r="T150" s="53"/>
      <c r="U150" s="53"/>
      <c r="V150" s="53"/>
      <c r="W150" s="53"/>
      <c r="X150" s="53"/>
      <c r="Y150" s="53"/>
      <c r="Z150" s="53"/>
    </row>
    <row r="151">
      <c r="B151" s="53"/>
      <c r="C151" s="82" t="s">
        <v>1606</v>
      </c>
      <c r="D151" s="53"/>
      <c r="E151" s="94" t="s">
        <v>1606</v>
      </c>
      <c r="F151" s="94" t="s">
        <v>5880</v>
      </c>
      <c r="G151" s="94"/>
      <c r="H151" s="20" t="s">
        <v>1605</v>
      </c>
      <c r="I151" s="94" t="s">
        <v>1606</v>
      </c>
      <c r="J151" s="20"/>
      <c r="K151" s="20" t="s">
        <v>1607</v>
      </c>
      <c r="L151" s="20"/>
      <c r="M151" s="20" t="s">
        <v>1544</v>
      </c>
      <c r="N151" s="53"/>
      <c r="O151" s="53"/>
      <c r="P151" s="53"/>
      <c r="Q151" s="53"/>
      <c r="R151" s="53"/>
      <c r="S151" s="53"/>
      <c r="T151" s="53"/>
      <c r="U151" s="53"/>
      <c r="V151" s="53"/>
      <c r="W151" s="53"/>
      <c r="X151" s="53"/>
      <c r="Y151" s="53"/>
      <c r="Z151" s="53"/>
    </row>
    <row r="152">
      <c r="B152" s="89" t="s">
        <v>5941</v>
      </c>
      <c r="C152" s="84" t="s">
        <v>1647</v>
      </c>
      <c r="D152" s="53"/>
      <c r="E152" s="84" t="s">
        <v>1647</v>
      </c>
      <c r="F152" s="82"/>
      <c r="G152" s="82"/>
      <c r="H152" s="26" t="s">
        <v>1646</v>
      </c>
      <c r="I152" s="82" t="s">
        <v>1647</v>
      </c>
      <c r="J152" s="26"/>
      <c r="K152" s="26" t="s">
        <v>1648</v>
      </c>
      <c r="L152" s="26"/>
      <c r="M152" s="26" t="s">
        <v>1544</v>
      </c>
      <c r="N152" s="53"/>
      <c r="O152" s="53"/>
      <c r="P152" s="53"/>
      <c r="Q152" s="53"/>
      <c r="R152" s="53"/>
      <c r="S152" s="53"/>
      <c r="T152" s="53"/>
      <c r="U152" s="53"/>
      <c r="V152" s="53"/>
      <c r="W152" s="53"/>
      <c r="X152" s="53"/>
      <c r="Y152" s="53"/>
      <c r="Z152" s="53"/>
    </row>
    <row r="153">
      <c r="B153" s="53"/>
      <c r="C153" s="82" t="s">
        <v>1659</v>
      </c>
      <c r="D153" s="53"/>
      <c r="E153" s="94" t="s">
        <v>1659</v>
      </c>
      <c r="F153" s="94" t="s">
        <v>5995</v>
      </c>
      <c r="G153" s="94"/>
      <c r="H153" s="20" t="s">
        <v>1658</v>
      </c>
      <c r="I153" s="94" t="s">
        <v>1659</v>
      </c>
      <c r="J153" s="20"/>
      <c r="K153" s="20" t="s">
        <v>1660</v>
      </c>
      <c r="L153" s="20" t="s">
        <v>5996</v>
      </c>
      <c r="M153" s="20" t="s">
        <v>1544</v>
      </c>
      <c r="N153" s="53"/>
      <c r="O153" s="53"/>
      <c r="P153" s="53"/>
      <c r="Q153" s="53"/>
      <c r="R153" s="53"/>
      <c r="S153" s="53"/>
      <c r="T153" s="53"/>
      <c r="U153" s="53"/>
      <c r="V153" s="53"/>
      <c r="W153" s="53"/>
      <c r="X153" s="53"/>
      <c r="Y153" s="53"/>
      <c r="Z153" s="53"/>
    </row>
    <row r="154">
      <c r="B154" s="53"/>
      <c r="C154" s="82" t="s">
        <v>1703</v>
      </c>
      <c r="D154" s="53"/>
      <c r="E154" s="94" t="s">
        <v>1703</v>
      </c>
      <c r="F154" s="94" t="s">
        <v>5825</v>
      </c>
      <c r="G154" s="94"/>
      <c r="H154" s="94" t="s">
        <v>1702</v>
      </c>
      <c r="I154" s="94" t="s">
        <v>1703</v>
      </c>
      <c r="J154" s="20" t="s">
        <v>1704</v>
      </c>
      <c r="K154" s="94" t="s">
        <v>1705</v>
      </c>
      <c r="L154" s="132" t="s">
        <v>1706</v>
      </c>
      <c r="M154" s="94" t="s">
        <v>1544</v>
      </c>
      <c r="N154" s="53"/>
      <c r="O154" s="53"/>
      <c r="P154" s="53"/>
      <c r="Q154" s="53"/>
      <c r="R154" s="53"/>
      <c r="S154" s="53"/>
      <c r="T154" s="53"/>
      <c r="U154" s="53"/>
      <c r="V154" s="53"/>
      <c r="W154" s="53"/>
      <c r="X154" s="53"/>
      <c r="Y154" s="53"/>
      <c r="Z154" s="53"/>
    </row>
    <row r="155">
      <c r="B155" s="53"/>
      <c r="C155" s="78" t="s">
        <v>1722</v>
      </c>
      <c r="D155" s="53"/>
      <c r="E155" s="109" t="s">
        <v>1722</v>
      </c>
      <c r="F155" s="109" t="s">
        <v>5997</v>
      </c>
      <c r="G155" s="109"/>
      <c r="H155" s="125" t="s">
        <v>1721</v>
      </c>
      <c r="I155" s="109" t="s">
        <v>1722</v>
      </c>
      <c r="J155" s="126" t="s">
        <v>1723</v>
      </c>
      <c r="K155" s="125" t="s">
        <v>1724</v>
      </c>
      <c r="L155" s="126" t="s">
        <v>1725</v>
      </c>
      <c r="M155" s="125" t="s">
        <v>1544</v>
      </c>
      <c r="N155" s="53"/>
      <c r="O155" s="53"/>
      <c r="P155" s="53"/>
      <c r="Q155" s="53"/>
      <c r="R155" s="53"/>
      <c r="S155" s="53"/>
      <c r="T155" s="53"/>
      <c r="U155" s="53"/>
      <c r="V155" s="53"/>
      <c r="W155" s="53"/>
      <c r="X155" s="53"/>
      <c r="Y155" s="53"/>
      <c r="Z155" s="53"/>
    </row>
    <row r="156">
      <c r="B156" s="53"/>
      <c r="C156" s="78" t="s">
        <v>1730</v>
      </c>
      <c r="D156" s="53"/>
      <c r="E156" s="94" t="s">
        <v>1730</v>
      </c>
      <c r="F156" s="94" t="s">
        <v>5998</v>
      </c>
      <c r="G156" s="94"/>
      <c r="H156" s="20" t="s">
        <v>1729</v>
      </c>
      <c r="I156" s="94" t="s">
        <v>1730</v>
      </c>
      <c r="J156" s="20"/>
      <c r="K156" s="20" t="s">
        <v>1731</v>
      </c>
      <c r="L156" s="20" t="s">
        <v>5999</v>
      </c>
      <c r="M156" s="20" t="s">
        <v>1544</v>
      </c>
      <c r="N156" s="53"/>
      <c r="O156" s="53"/>
      <c r="P156" s="53"/>
      <c r="Q156" s="53"/>
      <c r="R156" s="53"/>
      <c r="S156" s="53"/>
      <c r="T156" s="53"/>
      <c r="U156" s="53"/>
      <c r="V156" s="53"/>
      <c r="W156" s="53"/>
      <c r="X156" s="53"/>
      <c r="Y156" s="53"/>
      <c r="Z156" s="53"/>
    </row>
    <row r="157">
      <c r="B157" s="89" t="s">
        <v>5941</v>
      </c>
      <c r="C157" s="84" t="s">
        <v>1777</v>
      </c>
      <c r="D157" s="53"/>
      <c r="E157" s="133" t="s">
        <v>1777</v>
      </c>
      <c r="F157" s="94"/>
      <c r="G157" s="94"/>
      <c r="H157" s="131" t="s">
        <v>1776</v>
      </c>
      <c r="I157" s="106" t="s">
        <v>1777</v>
      </c>
      <c r="J157" s="20"/>
      <c r="K157" s="131" t="s">
        <v>1778</v>
      </c>
      <c r="L157" s="20"/>
      <c r="M157" s="131" t="s">
        <v>1544</v>
      </c>
      <c r="N157" s="53"/>
      <c r="O157" s="53"/>
      <c r="P157" s="53"/>
      <c r="Q157" s="53"/>
      <c r="R157" s="53"/>
      <c r="S157" s="53"/>
      <c r="T157" s="53"/>
      <c r="U157" s="53"/>
      <c r="V157" s="53"/>
      <c r="W157" s="53"/>
      <c r="X157" s="53"/>
      <c r="Y157" s="53"/>
      <c r="Z157" s="53"/>
    </row>
    <row r="158">
      <c r="B158" s="53"/>
      <c r="C158" s="82" t="s">
        <v>1807</v>
      </c>
      <c r="D158" s="53"/>
      <c r="E158" s="94" t="s">
        <v>1807</v>
      </c>
      <c r="F158" s="94" t="s">
        <v>6000</v>
      </c>
      <c r="G158" s="94"/>
      <c r="H158" s="20" t="s">
        <v>1806</v>
      </c>
      <c r="I158" s="94" t="s">
        <v>1807</v>
      </c>
      <c r="J158" s="20"/>
      <c r="K158" s="20" t="s">
        <v>1808</v>
      </c>
      <c r="L158" s="20" t="s">
        <v>6001</v>
      </c>
      <c r="M158" s="20" t="s">
        <v>1544</v>
      </c>
      <c r="N158" s="53"/>
      <c r="O158" s="53"/>
      <c r="P158" s="53"/>
      <c r="Q158" s="53"/>
      <c r="R158" s="53"/>
      <c r="S158" s="53"/>
      <c r="T158" s="53"/>
      <c r="U158" s="53"/>
      <c r="V158" s="53"/>
      <c r="W158" s="53"/>
      <c r="X158" s="53"/>
      <c r="Y158" s="53"/>
      <c r="Z158" s="53"/>
    </row>
    <row r="159">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3">
    <mergeCell ref="A5:A47"/>
    <mergeCell ref="A56:A90"/>
    <mergeCell ref="A98:A158"/>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