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4.xml" ContentType="application/vnd.openxmlformats-officedocument.drawing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5.xml" ContentType="application/vnd.openxmlformats-officedocument.drawing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drawings/drawing6.xml" ContentType="application/vnd.openxmlformats-officedocument.drawing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11805" windowHeight="7965" tabRatio="750" firstSheet="4" activeTab="5"/>
  </bookViews>
  <sheets>
    <sheet name="pH" sheetId="3" r:id="rId1"/>
    <sheet name="time" sheetId="5" r:id="rId2"/>
    <sheet name="stirring" sheetId="7" r:id="rId3"/>
    <sheet name="temperature" sheetId="9" r:id="rId4"/>
    <sheet name="donnor phase conc" sheetId="11" r:id="rId5"/>
    <sheet name="ionic strenth" sheetId="14" r:id="rId6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C9" i="11" l="1"/>
  <c r="K26" i="14" l="1"/>
  <c r="K27" i="14" s="1"/>
  <c r="I26" i="14"/>
  <c r="I27" i="14" s="1"/>
  <c r="H26" i="14"/>
  <c r="H27" i="14" s="1"/>
  <c r="G26" i="14"/>
  <c r="G27" i="14" s="1"/>
  <c r="F26" i="14"/>
  <c r="F27" i="14" s="1"/>
  <c r="E26" i="14"/>
  <c r="E27" i="14" s="1"/>
  <c r="D26" i="14"/>
  <c r="D27" i="14" s="1"/>
  <c r="C26" i="14"/>
  <c r="C27" i="14" s="1"/>
  <c r="B26" i="14"/>
  <c r="B27" i="14" s="1"/>
  <c r="K25" i="14"/>
  <c r="I25" i="14"/>
  <c r="H25" i="14"/>
  <c r="G25" i="14"/>
  <c r="F25" i="14"/>
  <c r="E25" i="14"/>
  <c r="D25" i="14"/>
  <c r="C25" i="14"/>
  <c r="B25" i="14"/>
  <c r="K20" i="14"/>
  <c r="K21" i="14" s="1"/>
  <c r="I20" i="14"/>
  <c r="I21" i="14" s="1"/>
  <c r="H20" i="14"/>
  <c r="H21" i="14" s="1"/>
  <c r="G20" i="14"/>
  <c r="G21" i="14" s="1"/>
  <c r="F20" i="14"/>
  <c r="F21" i="14" s="1"/>
  <c r="E20" i="14"/>
  <c r="E21" i="14" s="1"/>
  <c r="D20" i="14"/>
  <c r="D21" i="14" s="1"/>
  <c r="C20" i="14"/>
  <c r="C21" i="14" s="1"/>
  <c r="B20" i="14"/>
  <c r="B21" i="14" s="1"/>
  <c r="K19" i="14"/>
  <c r="I19" i="14"/>
  <c r="H19" i="14"/>
  <c r="G19" i="14"/>
  <c r="F19" i="14"/>
  <c r="E19" i="14"/>
  <c r="D19" i="14"/>
  <c r="C19" i="14"/>
  <c r="B19" i="14"/>
  <c r="K14" i="14"/>
  <c r="K15" i="14" s="1"/>
  <c r="I14" i="14"/>
  <c r="I15" i="14" s="1"/>
  <c r="H14" i="14"/>
  <c r="H15" i="14" s="1"/>
  <c r="G14" i="14"/>
  <c r="G15" i="14" s="1"/>
  <c r="F14" i="14"/>
  <c r="F15" i="14" s="1"/>
  <c r="E14" i="14"/>
  <c r="E15" i="14" s="1"/>
  <c r="D14" i="14"/>
  <c r="D15" i="14" s="1"/>
  <c r="C14" i="14"/>
  <c r="C15" i="14" s="1"/>
  <c r="B14" i="14"/>
  <c r="B15" i="14" s="1"/>
  <c r="K13" i="14"/>
  <c r="I13" i="14"/>
  <c r="H13" i="14"/>
  <c r="G13" i="14"/>
  <c r="F13" i="14"/>
  <c r="E13" i="14"/>
  <c r="D13" i="14"/>
  <c r="C13" i="14"/>
  <c r="B13" i="14"/>
  <c r="K8" i="14"/>
  <c r="K9" i="14" s="1"/>
  <c r="I8" i="14"/>
  <c r="I9" i="14" s="1"/>
  <c r="H8" i="14"/>
  <c r="H9" i="14" s="1"/>
  <c r="G8" i="14"/>
  <c r="G9" i="14" s="1"/>
  <c r="F8" i="14"/>
  <c r="F9" i="14" s="1"/>
  <c r="E8" i="14"/>
  <c r="E9" i="14" s="1"/>
  <c r="D8" i="14"/>
  <c r="D9" i="14" s="1"/>
  <c r="C8" i="14"/>
  <c r="C9" i="14" s="1"/>
  <c r="B8" i="14"/>
  <c r="B9" i="14" s="1"/>
  <c r="K7" i="14"/>
  <c r="I7" i="14"/>
  <c r="H7" i="14"/>
  <c r="G7" i="14"/>
  <c r="F7" i="14"/>
  <c r="E7" i="14"/>
  <c r="D7" i="14"/>
  <c r="C7" i="14"/>
  <c r="B7" i="14"/>
  <c r="F14" i="11" l="1"/>
  <c r="F15" i="11" s="1"/>
  <c r="D25" i="11"/>
  <c r="K26" i="11"/>
  <c r="K27" i="11" s="1"/>
  <c r="I26" i="11"/>
  <c r="I27" i="11" s="1"/>
  <c r="H26" i="11"/>
  <c r="H27" i="11" s="1"/>
  <c r="G26" i="11"/>
  <c r="G27" i="11" s="1"/>
  <c r="F26" i="11"/>
  <c r="F27" i="11" s="1"/>
  <c r="E26" i="11"/>
  <c r="E27" i="11" s="1"/>
  <c r="D26" i="11"/>
  <c r="D27" i="11" s="1"/>
  <c r="C26" i="11"/>
  <c r="C27" i="11" s="1"/>
  <c r="B26" i="11"/>
  <c r="B27" i="11" s="1"/>
  <c r="K25" i="11"/>
  <c r="I25" i="11"/>
  <c r="H25" i="11"/>
  <c r="G25" i="11"/>
  <c r="F25" i="11"/>
  <c r="E25" i="11"/>
  <c r="C25" i="11"/>
  <c r="B25" i="11"/>
  <c r="K20" i="11"/>
  <c r="K21" i="11" s="1"/>
  <c r="I20" i="11"/>
  <c r="I21" i="11" s="1"/>
  <c r="H20" i="11"/>
  <c r="H21" i="11" s="1"/>
  <c r="G20" i="11"/>
  <c r="G21" i="11" s="1"/>
  <c r="F20" i="11"/>
  <c r="F21" i="11" s="1"/>
  <c r="E20" i="11"/>
  <c r="E21" i="11" s="1"/>
  <c r="D20" i="11"/>
  <c r="D21" i="11" s="1"/>
  <c r="C20" i="11"/>
  <c r="C21" i="11" s="1"/>
  <c r="B20" i="11"/>
  <c r="B21" i="11" s="1"/>
  <c r="K19" i="11"/>
  <c r="I19" i="11"/>
  <c r="H19" i="11"/>
  <c r="G19" i="11"/>
  <c r="F19" i="11"/>
  <c r="E19" i="11"/>
  <c r="D19" i="11"/>
  <c r="C19" i="11"/>
  <c r="B19" i="11"/>
  <c r="K14" i="11"/>
  <c r="K15" i="11" s="1"/>
  <c r="I14" i="11"/>
  <c r="I15" i="11" s="1"/>
  <c r="H14" i="11"/>
  <c r="H15" i="11" s="1"/>
  <c r="G14" i="11"/>
  <c r="G15" i="11" s="1"/>
  <c r="E14" i="11"/>
  <c r="E15" i="11" s="1"/>
  <c r="D14" i="11"/>
  <c r="D15" i="11" s="1"/>
  <c r="C14" i="11"/>
  <c r="C15" i="11" s="1"/>
  <c r="B14" i="11"/>
  <c r="B15" i="11" s="1"/>
  <c r="K13" i="11"/>
  <c r="I13" i="11"/>
  <c r="H13" i="11"/>
  <c r="G13" i="11"/>
  <c r="F13" i="11"/>
  <c r="E13" i="11"/>
  <c r="D13" i="11"/>
  <c r="C13" i="11"/>
  <c r="B13" i="11"/>
  <c r="D9" i="11"/>
  <c r="K8" i="11"/>
  <c r="K9" i="11" s="1"/>
  <c r="I8" i="11"/>
  <c r="I9" i="11" s="1"/>
  <c r="H8" i="11"/>
  <c r="H9" i="11" s="1"/>
  <c r="G8" i="11"/>
  <c r="G9" i="11" s="1"/>
  <c r="F8" i="11"/>
  <c r="F9" i="11" s="1"/>
  <c r="E8" i="11"/>
  <c r="E9" i="11" s="1"/>
  <c r="D8" i="11"/>
  <c r="C8" i="11"/>
  <c r="C9" i="11" s="1"/>
  <c r="B8" i="11"/>
  <c r="B9" i="11" s="1"/>
  <c r="K7" i="11"/>
  <c r="I7" i="11"/>
  <c r="H7" i="11"/>
  <c r="G7" i="11"/>
  <c r="F7" i="11"/>
  <c r="E7" i="11"/>
  <c r="D7" i="11"/>
  <c r="C7" i="11"/>
  <c r="B7" i="11"/>
  <c r="I25" i="9"/>
  <c r="K26" i="9"/>
  <c r="K27" i="9" s="1"/>
  <c r="I26" i="9"/>
  <c r="I27" i="9" s="1"/>
  <c r="H26" i="9"/>
  <c r="H27" i="9" s="1"/>
  <c r="G26" i="9"/>
  <c r="G27" i="9" s="1"/>
  <c r="F26" i="9"/>
  <c r="F27" i="9" s="1"/>
  <c r="E26" i="9"/>
  <c r="E27" i="9" s="1"/>
  <c r="D26" i="9"/>
  <c r="D27" i="9" s="1"/>
  <c r="C26" i="9"/>
  <c r="C27" i="9" s="1"/>
  <c r="B26" i="9"/>
  <c r="B27" i="9" s="1"/>
  <c r="K25" i="9"/>
  <c r="H25" i="9"/>
  <c r="G25" i="9"/>
  <c r="F25" i="9"/>
  <c r="E25" i="9"/>
  <c r="D25" i="9"/>
  <c r="C25" i="9"/>
  <c r="B25" i="9"/>
  <c r="K20" i="9"/>
  <c r="K21" i="9" s="1"/>
  <c r="I20" i="9"/>
  <c r="I21" i="9" s="1"/>
  <c r="H20" i="9"/>
  <c r="H21" i="9" s="1"/>
  <c r="G20" i="9"/>
  <c r="G21" i="9" s="1"/>
  <c r="F20" i="9"/>
  <c r="F21" i="9" s="1"/>
  <c r="E20" i="9"/>
  <c r="E21" i="9" s="1"/>
  <c r="D20" i="9"/>
  <c r="D21" i="9" s="1"/>
  <c r="C20" i="9"/>
  <c r="C21" i="9" s="1"/>
  <c r="B20" i="9"/>
  <c r="B21" i="9" s="1"/>
  <c r="K19" i="9"/>
  <c r="I19" i="9"/>
  <c r="H19" i="9"/>
  <c r="G19" i="9"/>
  <c r="F19" i="9"/>
  <c r="E19" i="9"/>
  <c r="D19" i="9"/>
  <c r="C19" i="9"/>
  <c r="B19" i="9"/>
  <c r="K14" i="9"/>
  <c r="K15" i="9" s="1"/>
  <c r="I14" i="9"/>
  <c r="I15" i="9" s="1"/>
  <c r="H14" i="9"/>
  <c r="H15" i="9" s="1"/>
  <c r="G14" i="9"/>
  <c r="G15" i="9" s="1"/>
  <c r="F14" i="9"/>
  <c r="F15" i="9" s="1"/>
  <c r="E14" i="9"/>
  <c r="E15" i="9" s="1"/>
  <c r="D14" i="9"/>
  <c r="D15" i="9" s="1"/>
  <c r="C14" i="9"/>
  <c r="C15" i="9" s="1"/>
  <c r="B14" i="9"/>
  <c r="B15" i="9" s="1"/>
  <c r="K13" i="9"/>
  <c r="I13" i="9"/>
  <c r="H13" i="9"/>
  <c r="G13" i="9"/>
  <c r="F13" i="9"/>
  <c r="E13" i="9"/>
  <c r="D13" i="9"/>
  <c r="C13" i="9"/>
  <c r="B13" i="9"/>
  <c r="K8" i="9"/>
  <c r="K9" i="9" s="1"/>
  <c r="I8" i="9"/>
  <c r="I9" i="9" s="1"/>
  <c r="H8" i="9"/>
  <c r="H9" i="9" s="1"/>
  <c r="G8" i="9"/>
  <c r="G9" i="9" s="1"/>
  <c r="F8" i="9"/>
  <c r="F9" i="9" s="1"/>
  <c r="E8" i="9"/>
  <c r="E9" i="9" s="1"/>
  <c r="D8" i="9"/>
  <c r="D9" i="9" s="1"/>
  <c r="C8" i="9"/>
  <c r="C9" i="9" s="1"/>
  <c r="B8" i="9"/>
  <c r="B9" i="9" s="1"/>
  <c r="K7" i="9"/>
  <c r="I7" i="9"/>
  <c r="H7" i="9"/>
  <c r="G7" i="9"/>
  <c r="F7" i="9"/>
  <c r="E7" i="9"/>
  <c r="D7" i="9"/>
  <c r="C7" i="9"/>
  <c r="B7" i="9"/>
  <c r="K26" i="7"/>
  <c r="K27" i="7" s="1"/>
  <c r="I26" i="7"/>
  <c r="I27" i="7" s="1"/>
  <c r="H26" i="7"/>
  <c r="H27" i="7" s="1"/>
  <c r="G26" i="7"/>
  <c r="G27" i="7" s="1"/>
  <c r="F26" i="7"/>
  <c r="F27" i="7" s="1"/>
  <c r="E26" i="7"/>
  <c r="E27" i="7" s="1"/>
  <c r="D26" i="7"/>
  <c r="D27" i="7" s="1"/>
  <c r="C26" i="7"/>
  <c r="C27" i="7" s="1"/>
  <c r="B26" i="7"/>
  <c r="B27" i="7" s="1"/>
  <c r="K25" i="7"/>
  <c r="I25" i="7"/>
  <c r="H25" i="7"/>
  <c r="G25" i="7"/>
  <c r="F25" i="7"/>
  <c r="E25" i="7"/>
  <c r="D25" i="7"/>
  <c r="C25" i="7"/>
  <c r="B25" i="7"/>
  <c r="K20" i="7"/>
  <c r="K21" i="7" s="1"/>
  <c r="I20" i="7"/>
  <c r="I21" i="7" s="1"/>
  <c r="H20" i="7"/>
  <c r="H21" i="7" s="1"/>
  <c r="G20" i="7"/>
  <c r="G21" i="7" s="1"/>
  <c r="F20" i="7"/>
  <c r="F21" i="7" s="1"/>
  <c r="E20" i="7"/>
  <c r="E21" i="7" s="1"/>
  <c r="D20" i="7"/>
  <c r="D21" i="7" s="1"/>
  <c r="C20" i="7"/>
  <c r="C21" i="7" s="1"/>
  <c r="B20" i="7"/>
  <c r="B21" i="7" s="1"/>
  <c r="K19" i="7"/>
  <c r="I19" i="7"/>
  <c r="H19" i="7"/>
  <c r="G19" i="7"/>
  <c r="F19" i="7"/>
  <c r="E19" i="7"/>
  <c r="D19" i="7"/>
  <c r="C19" i="7"/>
  <c r="B19" i="7"/>
  <c r="B15" i="7"/>
  <c r="K14" i="7"/>
  <c r="K15" i="7" s="1"/>
  <c r="I14" i="7"/>
  <c r="I15" i="7" s="1"/>
  <c r="H14" i="7"/>
  <c r="H15" i="7" s="1"/>
  <c r="G14" i="7"/>
  <c r="G15" i="7" s="1"/>
  <c r="F14" i="7"/>
  <c r="F15" i="7" s="1"/>
  <c r="E14" i="7"/>
  <c r="E15" i="7" s="1"/>
  <c r="D14" i="7"/>
  <c r="D15" i="7" s="1"/>
  <c r="C14" i="7"/>
  <c r="C15" i="7" s="1"/>
  <c r="B14" i="7"/>
  <c r="K13" i="7"/>
  <c r="I13" i="7"/>
  <c r="H13" i="7"/>
  <c r="G13" i="7"/>
  <c r="F13" i="7"/>
  <c r="E13" i="7"/>
  <c r="D13" i="7"/>
  <c r="C13" i="7"/>
  <c r="B13" i="7"/>
  <c r="K8" i="7"/>
  <c r="K9" i="7" s="1"/>
  <c r="I8" i="7"/>
  <c r="I9" i="7" s="1"/>
  <c r="H8" i="7"/>
  <c r="H9" i="7" s="1"/>
  <c r="G8" i="7"/>
  <c r="G9" i="7" s="1"/>
  <c r="F8" i="7"/>
  <c r="F9" i="7" s="1"/>
  <c r="E8" i="7"/>
  <c r="E9" i="7" s="1"/>
  <c r="D8" i="7"/>
  <c r="D9" i="7" s="1"/>
  <c r="C8" i="7"/>
  <c r="C9" i="7" s="1"/>
  <c r="B8" i="7"/>
  <c r="B9" i="7" s="1"/>
  <c r="K7" i="7"/>
  <c r="I7" i="7"/>
  <c r="H7" i="7"/>
  <c r="G7" i="7"/>
  <c r="F7" i="7"/>
  <c r="E7" i="7"/>
  <c r="D7" i="7"/>
  <c r="C7" i="7"/>
  <c r="B7" i="7"/>
  <c r="K26" i="5" l="1"/>
  <c r="K27" i="5" s="1"/>
  <c r="I26" i="5"/>
  <c r="I27" i="5" s="1"/>
  <c r="H26" i="5"/>
  <c r="H27" i="5" s="1"/>
  <c r="G26" i="5"/>
  <c r="G27" i="5" s="1"/>
  <c r="F26" i="5"/>
  <c r="F27" i="5" s="1"/>
  <c r="E26" i="5"/>
  <c r="E27" i="5" s="1"/>
  <c r="D26" i="5"/>
  <c r="D27" i="5" s="1"/>
  <c r="C26" i="5"/>
  <c r="C27" i="5" s="1"/>
  <c r="B26" i="5"/>
  <c r="B27" i="5" s="1"/>
  <c r="K25" i="5"/>
  <c r="I25" i="5"/>
  <c r="H25" i="5"/>
  <c r="G25" i="5"/>
  <c r="F25" i="5"/>
  <c r="E25" i="5"/>
  <c r="D25" i="5"/>
  <c r="C25" i="5"/>
  <c r="B25" i="5"/>
  <c r="K20" i="5"/>
  <c r="K21" i="5" s="1"/>
  <c r="I20" i="5"/>
  <c r="I21" i="5" s="1"/>
  <c r="H20" i="5"/>
  <c r="H21" i="5" s="1"/>
  <c r="G20" i="5"/>
  <c r="G21" i="5" s="1"/>
  <c r="F20" i="5"/>
  <c r="F21" i="5" s="1"/>
  <c r="E20" i="5"/>
  <c r="E21" i="5" s="1"/>
  <c r="D20" i="5"/>
  <c r="D21" i="5" s="1"/>
  <c r="C20" i="5"/>
  <c r="C21" i="5" s="1"/>
  <c r="B20" i="5"/>
  <c r="B21" i="5" s="1"/>
  <c r="K19" i="5"/>
  <c r="I19" i="5"/>
  <c r="H19" i="5"/>
  <c r="G19" i="5"/>
  <c r="F19" i="5"/>
  <c r="E19" i="5"/>
  <c r="D19" i="5"/>
  <c r="C19" i="5"/>
  <c r="B19" i="5"/>
  <c r="K14" i="5"/>
  <c r="K15" i="5" s="1"/>
  <c r="I14" i="5"/>
  <c r="I15" i="5" s="1"/>
  <c r="H14" i="5"/>
  <c r="H15" i="5" s="1"/>
  <c r="G14" i="5"/>
  <c r="G15" i="5" s="1"/>
  <c r="F14" i="5"/>
  <c r="F15" i="5" s="1"/>
  <c r="E14" i="5"/>
  <c r="E15" i="5" s="1"/>
  <c r="D14" i="5"/>
  <c r="D15" i="5" s="1"/>
  <c r="C14" i="5"/>
  <c r="C15" i="5" s="1"/>
  <c r="K13" i="5"/>
  <c r="I13" i="5"/>
  <c r="H13" i="5"/>
  <c r="G13" i="5"/>
  <c r="F13" i="5"/>
  <c r="E13" i="5"/>
  <c r="D13" i="5"/>
  <c r="C13" i="5"/>
  <c r="K8" i="5"/>
  <c r="K9" i="5" s="1"/>
  <c r="I8" i="5"/>
  <c r="I9" i="5" s="1"/>
  <c r="H8" i="5"/>
  <c r="H9" i="5" s="1"/>
  <c r="G8" i="5"/>
  <c r="G9" i="5" s="1"/>
  <c r="F8" i="5"/>
  <c r="F9" i="5" s="1"/>
  <c r="E8" i="5"/>
  <c r="E9" i="5" s="1"/>
  <c r="D8" i="5"/>
  <c r="D9" i="5" s="1"/>
  <c r="C8" i="5"/>
  <c r="C9" i="5" s="1"/>
  <c r="B8" i="5"/>
  <c r="B9" i="5" s="1"/>
  <c r="K7" i="5"/>
  <c r="I7" i="5"/>
  <c r="H7" i="5"/>
  <c r="G7" i="5"/>
  <c r="F7" i="5"/>
  <c r="E7" i="5"/>
  <c r="D7" i="5"/>
  <c r="C7" i="5"/>
  <c r="B7" i="5"/>
  <c r="K26" i="3" l="1"/>
  <c r="K27" i="3" s="1"/>
  <c r="I26" i="3"/>
  <c r="I27" i="3" s="1"/>
  <c r="H26" i="3"/>
  <c r="H27" i="3" s="1"/>
  <c r="G26" i="3"/>
  <c r="G27" i="3" s="1"/>
  <c r="F26" i="3"/>
  <c r="F27" i="3" s="1"/>
  <c r="E26" i="3"/>
  <c r="E27" i="3" s="1"/>
  <c r="D26" i="3"/>
  <c r="D27" i="3" s="1"/>
  <c r="C26" i="3"/>
  <c r="C27" i="3" s="1"/>
  <c r="B26" i="3"/>
  <c r="B27" i="3" s="1"/>
  <c r="K25" i="3"/>
  <c r="I25" i="3"/>
  <c r="H25" i="3"/>
  <c r="G25" i="3"/>
  <c r="F25" i="3"/>
  <c r="E25" i="3"/>
  <c r="D25" i="3"/>
  <c r="C25" i="3"/>
  <c r="B25" i="3"/>
  <c r="K20" i="3"/>
  <c r="K21" i="3" s="1"/>
  <c r="I20" i="3"/>
  <c r="I21" i="3" s="1"/>
  <c r="H20" i="3"/>
  <c r="H21" i="3" s="1"/>
  <c r="G20" i="3"/>
  <c r="G21" i="3" s="1"/>
  <c r="F20" i="3"/>
  <c r="F21" i="3" s="1"/>
  <c r="E20" i="3"/>
  <c r="E21" i="3" s="1"/>
  <c r="D20" i="3"/>
  <c r="D21" i="3" s="1"/>
  <c r="C20" i="3"/>
  <c r="C21" i="3" s="1"/>
  <c r="B20" i="3"/>
  <c r="B21" i="3" s="1"/>
  <c r="K19" i="3"/>
  <c r="I19" i="3"/>
  <c r="H19" i="3"/>
  <c r="G19" i="3"/>
  <c r="F19" i="3"/>
  <c r="E19" i="3"/>
  <c r="D19" i="3"/>
  <c r="C19" i="3"/>
  <c r="B19" i="3"/>
  <c r="K14" i="3"/>
  <c r="K15" i="3" s="1"/>
  <c r="I14" i="3"/>
  <c r="I15" i="3" s="1"/>
  <c r="H14" i="3"/>
  <c r="H15" i="3" s="1"/>
  <c r="G14" i="3"/>
  <c r="G15" i="3" s="1"/>
  <c r="F14" i="3"/>
  <c r="F15" i="3" s="1"/>
  <c r="E14" i="3"/>
  <c r="E15" i="3" s="1"/>
  <c r="D14" i="3"/>
  <c r="D15" i="3" s="1"/>
  <c r="C14" i="3"/>
  <c r="C15" i="3" s="1"/>
  <c r="B14" i="3"/>
  <c r="B15" i="3" s="1"/>
  <c r="K13" i="3"/>
  <c r="I13" i="3"/>
  <c r="H13" i="3"/>
  <c r="G13" i="3"/>
  <c r="F13" i="3"/>
  <c r="E13" i="3"/>
  <c r="D13" i="3"/>
  <c r="C13" i="3"/>
  <c r="B13" i="3"/>
  <c r="D9" i="3"/>
  <c r="C9" i="3"/>
  <c r="K8" i="3"/>
  <c r="K9" i="3" s="1"/>
  <c r="I8" i="3"/>
  <c r="I9" i="3" s="1"/>
  <c r="H8" i="3"/>
  <c r="H9" i="3" s="1"/>
  <c r="G8" i="3"/>
  <c r="G9" i="3" s="1"/>
  <c r="F8" i="3"/>
  <c r="F9" i="3" s="1"/>
  <c r="E8" i="3"/>
  <c r="E9" i="3" s="1"/>
  <c r="D8" i="3"/>
  <c r="C8" i="3"/>
  <c r="B8" i="3"/>
  <c r="B9" i="3" s="1"/>
  <c r="K7" i="3"/>
  <c r="I7" i="3"/>
  <c r="H7" i="3"/>
  <c r="G7" i="3"/>
  <c r="F7" i="3"/>
  <c r="E7" i="3"/>
  <c r="D7" i="3"/>
  <c r="C7" i="3"/>
  <c r="B7" i="3"/>
  <c r="B13" i="5"/>
  <c r="B14" i="5"/>
  <c r="B15" i="5" s="1"/>
</calcChain>
</file>

<file path=xl/sharedStrings.xml><?xml version="1.0" encoding="utf-8"?>
<sst xmlns="http://schemas.openxmlformats.org/spreadsheetml/2006/main" count="228" uniqueCount="18">
  <si>
    <t>pH</t>
  </si>
  <si>
    <t>T0</t>
  </si>
  <si>
    <t>T2</t>
  </si>
  <si>
    <t>T3</t>
  </si>
  <si>
    <t>DT4</t>
  </si>
  <si>
    <t>LT4</t>
  </si>
  <si>
    <t>desvest</t>
  </si>
  <si>
    <t>MIT</t>
  </si>
  <si>
    <t>DIT</t>
  </si>
  <si>
    <t>RT3</t>
  </si>
  <si>
    <t>IS</t>
  </si>
  <si>
    <t>mean</t>
  </si>
  <si>
    <t>CI</t>
  </si>
  <si>
    <t>time (min)</t>
  </si>
  <si>
    <t>stirring (rpm)</t>
  </si>
  <si>
    <t>temperature (ºC)</t>
  </si>
  <si>
    <t xml:space="preserve">Conc </t>
  </si>
  <si>
    <t>Conc (mmol L-1)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</si>
</sst>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5">
    <xf numFmtId="0" fontId="0" fillId="0" borderId="0" xfId="0"/>
    <xf numFmtId="0" fontId="0" fillId="2" borderId="0" xfId="0" applyFill="1" applyAlignment="1"/>
    <xf numFmtId="0" fontId="0" fillId="2" borderId="0" xfId="0" applyFill="1"/>
    <xf numFmtId="0" fontId="0" fillId="3" borderId="0" xfId="0" applyFill="1" applyAlignment="1"/>
    <xf numFmtId="0" fontId="0" fillId="3" borderId="0" xfId="0" applyFill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2000" b="0" i="0" u="none" strike="noStrike" kern="1200" spc="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j-lt"/>
                <a:ea typeface="+mj-ea"/>
                <a:cs typeface="+mj-cs"/>
              </a:defRPr>
            </a:pPr>
            <a:r>
              <a:rPr lang="en-US"/>
              <a:t>pH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000" b="0" i="0" u="none" strike="noStrike" kern="1200" spc="0" normalizeH="0" baseline="0">
              <a:solidFill>
                <a:schemeClr val="tx1">
                  <a:lumMod val="65000"/>
                  <a:lumOff val="35000"/>
                </a:schemeClr>
              </a:solidFill>
              <a:latin typeface="+mj-lt"/>
              <a:ea typeface="+mj-ea"/>
              <a:cs typeface="+mj-cs"/>
            </a:defRPr>
          </a:pPr>
          <a:endParaRPr lang="es-E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pH!$P$6</c:f>
              <c:strCache>
                <c:ptCount val="1"/>
                <c:pt idx="0">
                  <c:v>MIT</c:v>
                </c:pt>
              </c:strCache>
            </c:strRef>
          </c:tx>
          <c:spPr>
            <a:ln w="25400" cap="flat" cmpd="dbl" algn="ctr">
              <a:solidFill>
                <a:schemeClr val="accent1">
                  <a:alpha val="50000"/>
                </a:schemeClr>
              </a:solidFill>
              <a:round/>
            </a:ln>
            <a:effectLst/>
          </c:spPr>
          <c:marker>
            <c:symbol val="circle"/>
            <c:size val="6"/>
            <c:spPr>
              <a:noFill/>
              <a:ln w="34925" cap="flat" cmpd="dbl" algn="ctr">
                <a:solidFill>
                  <a:schemeClr val="accent1">
                    <a:lumMod val="75000"/>
                    <a:alpha val="70000"/>
                  </a:schemeClr>
                </a:solidFill>
                <a:round/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pH!$X$7:$X$10</c:f>
                <c:numCache>
                  <c:formatCode>General</c:formatCode>
                  <c:ptCount val="4"/>
                  <c:pt idx="0">
                    <c:v>54.553288168542046</c:v>
                  </c:pt>
                  <c:pt idx="1">
                    <c:v>12.445079348883253</c:v>
                  </c:pt>
                  <c:pt idx="2">
                    <c:v>12.126881297349284</c:v>
                  </c:pt>
                  <c:pt idx="3">
                    <c:v>60.924320267032932</c:v>
                  </c:pt>
                </c:numCache>
              </c:numRef>
            </c:plus>
            <c:minus>
              <c:numRef>
                <c:f>pH!$X$7:$X$10</c:f>
                <c:numCache>
                  <c:formatCode>General</c:formatCode>
                  <c:ptCount val="4"/>
                  <c:pt idx="0">
                    <c:v>54.553288168542046</c:v>
                  </c:pt>
                  <c:pt idx="1">
                    <c:v>12.445079348883253</c:v>
                  </c:pt>
                  <c:pt idx="2">
                    <c:v>12.126881297349284</c:v>
                  </c:pt>
                  <c:pt idx="3">
                    <c:v>60.924320267032932</c:v>
                  </c:pt>
                </c:numCache>
              </c:numRef>
            </c:minus>
            <c:spPr>
              <a:noFill/>
              <a:ln w="9525">
                <a:solidFill>
                  <a:schemeClr val="tx1">
                    <a:lumMod val="50000"/>
                    <a:lumOff val="50000"/>
                  </a:schemeClr>
                </a:solidFill>
                <a:round/>
              </a:ln>
              <a:effectLst/>
            </c:spPr>
          </c:errBars>
          <c:xVal>
            <c:numRef>
              <c:f>pH!$O$7:$O$10</c:f>
              <c:numCache>
                <c:formatCode>General</c:formatCode>
                <c:ptCount val="4"/>
                <c:pt idx="0">
                  <c:v>2.2999999999999998</c:v>
                </c:pt>
                <c:pt idx="1">
                  <c:v>2.8</c:v>
                </c:pt>
                <c:pt idx="2">
                  <c:v>3.3</c:v>
                </c:pt>
                <c:pt idx="3">
                  <c:v>3.8</c:v>
                </c:pt>
              </c:numCache>
            </c:numRef>
          </c:xVal>
          <c:yVal>
            <c:numRef>
              <c:f>pH!$P$7:$P$10</c:f>
              <c:numCache>
                <c:formatCode>General</c:formatCode>
                <c:ptCount val="4"/>
                <c:pt idx="0">
                  <c:v>1232.5050000000001</c:v>
                </c:pt>
                <c:pt idx="1">
                  <c:v>1023.69</c:v>
                </c:pt>
                <c:pt idx="2">
                  <c:v>90.724999999999994</c:v>
                </c:pt>
                <c:pt idx="3">
                  <c:v>43.08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F9BD-4CC2-A824-234EF06E6DAA}"/>
            </c:ext>
          </c:extLst>
        </c:ser>
        <c:ser>
          <c:idx val="1"/>
          <c:order val="1"/>
          <c:tx>
            <c:strRef>
              <c:f>pH!$Q$6</c:f>
              <c:strCache>
                <c:ptCount val="1"/>
                <c:pt idx="0">
                  <c:v>DIT</c:v>
                </c:pt>
              </c:strCache>
            </c:strRef>
          </c:tx>
          <c:spPr>
            <a:ln w="25400" cap="flat" cmpd="dbl" algn="ctr">
              <a:solidFill>
                <a:schemeClr val="accent2">
                  <a:alpha val="50000"/>
                </a:schemeClr>
              </a:solidFill>
              <a:round/>
            </a:ln>
            <a:effectLst/>
          </c:spPr>
          <c:marker>
            <c:symbol val="circle"/>
            <c:size val="6"/>
            <c:spPr>
              <a:noFill/>
              <a:ln w="34925" cap="flat" cmpd="dbl" algn="ctr">
                <a:solidFill>
                  <a:schemeClr val="accent2">
                    <a:lumMod val="75000"/>
                    <a:alpha val="70000"/>
                  </a:schemeClr>
                </a:solidFill>
                <a:round/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pH!$Y$7:$Y$10</c:f>
                <c:numCache>
                  <c:formatCode>General</c:formatCode>
                  <c:ptCount val="4"/>
                  <c:pt idx="0">
                    <c:v>92.896553398569949</c:v>
                  </c:pt>
                  <c:pt idx="1">
                    <c:v>28.308161956109657</c:v>
                  </c:pt>
                  <c:pt idx="2">
                    <c:v>83.862864248724605</c:v>
                  </c:pt>
                  <c:pt idx="3">
                    <c:v>24.662855336179721</c:v>
                  </c:pt>
                </c:numCache>
              </c:numRef>
            </c:plus>
            <c:minus>
              <c:numRef>
                <c:f>pH!$Y$7:$Y$10</c:f>
                <c:numCache>
                  <c:formatCode>General</c:formatCode>
                  <c:ptCount val="4"/>
                  <c:pt idx="0">
                    <c:v>92.896553398569949</c:v>
                  </c:pt>
                  <c:pt idx="1">
                    <c:v>28.308161956109657</c:v>
                  </c:pt>
                  <c:pt idx="2">
                    <c:v>83.862864248724605</c:v>
                  </c:pt>
                  <c:pt idx="3">
                    <c:v>24.662855336179721</c:v>
                  </c:pt>
                </c:numCache>
              </c:numRef>
            </c:minus>
            <c:spPr>
              <a:noFill/>
              <a:ln w="9525">
                <a:solidFill>
                  <a:schemeClr val="tx1">
                    <a:lumMod val="50000"/>
                    <a:lumOff val="50000"/>
                  </a:schemeClr>
                </a:solidFill>
                <a:round/>
              </a:ln>
              <a:effectLst/>
            </c:spPr>
          </c:errBars>
          <c:xVal>
            <c:numRef>
              <c:f>pH!$O$7:$O$10</c:f>
              <c:numCache>
                <c:formatCode>General</c:formatCode>
                <c:ptCount val="4"/>
                <c:pt idx="0">
                  <c:v>2.2999999999999998</c:v>
                </c:pt>
                <c:pt idx="1">
                  <c:v>2.8</c:v>
                </c:pt>
                <c:pt idx="2">
                  <c:v>3.3</c:v>
                </c:pt>
                <c:pt idx="3">
                  <c:v>3.8</c:v>
                </c:pt>
              </c:numCache>
            </c:numRef>
          </c:xVal>
          <c:yVal>
            <c:numRef>
              <c:f>pH!$Q$7:$Q$10</c:f>
              <c:numCache>
                <c:formatCode>General</c:formatCode>
                <c:ptCount val="4"/>
                <c:pt idx="0">
                  <c:v>237.59333333333333</c:v>
                </c:pt>
                <c:pt idx="1">
                  <c:v>265.93666666666667</c:v>
                </c:pt>
                <c:pt idx="2">
                  <c:v>225.05</c:v>
                </c:pt>
                <c:pt idx="3">
                  <c:v>99.783333333333346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F9BD-4CC2-A824-234EF06E6DAA}"/>
            </c:ext>
          </c:extLst>
        </c:ser>
        <c:ser>
          <c:idx val="2"/>
          <c:order val="2"/>
          <c:tx>
            <c:strRef>
              <c:f>pH!$R$6</c:f>
              <c:strCache>
                <c:ptCount val="1"/>
                <c:pt idx="0">
                  <c:v>T0</c:v>
                </c:pt>
              </c:strCache>
            </c:strRef>
          </c:tx>
          <c:spPr>
            <a:ln w="25400" cap="flat" cmpd="dbl" algn="ctr">
              <a:solidFill>
                <a:schemeClr val="accent3">
                  <a:alpha val="50000"/>
                </a:schemeClr>
              </a:solidFill>
              <a:round/>
            </a:ln>
            <a:effectLst/>
          </c:spPr>
          <c:marker>
            <c:symbol val="circle"/>
            <c:size val="6"/>
            <c:spPr>
              <a:noFill/>
              <a:ln w="34925" cap="flat" cmpd="dbl" algn="ctr">
                <a:solidFill>
                  <a:schemeClr val="accent3">
                    <a:lumMod val="75000"/>
                    <a:alpha val="70000"/>
                  </a:schemeClr>
                </a:solidFill>
                <a:round/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pH!$Z$7:$Z$10</c:f>
                <c:numCache>
                  <c:formatCode>General</c:formatCode>
                  <c:ptCount val="4"/>
                  <c:pt idx="0">
                    <c:v>54.532174294936489</c:v>
                  </c:pt>
                  <c:pt idx="1">
                    <c:v>37.243314165095512</c:v>
                  </c:pt>
                  <c:pt idx="2">
                    <c:v>59.418182823105568</c:v>
                  </c:pt>
                  <c:pt idx="3">
                    <c:v>38.021131624400653</c:v>
                  </c:pt>
                </c:numCache>
              </c:numRef>
            </c:plus>
            <c:minus>
              <c:numRef>
                <c:f>pH!$Z$7:$Z$10</c:f>
                <c:numCache>
                  <c:formatCode>General</c:formatCode>
                  <c:ptCount val="4"/>
                  <c:pt idx="0">
                    <c:v>54.532174294936489</c:v>
                  </c:pt>
                  <c:pt idx="1">
                    <c:v>37.243314165095512</c:v>
                  </c:pt>
                  <c:pt idx="2">
                    <c:v>59.418182823105568</c:v>
                  </c:pt>
                  <c:pt idx="3">
                    <c:v>38.021131624400653</c:v>
                  </c:pt>
                </c:numCache>
              </c:numRef>
            </c:minus>
            <c:spPr>
              <a:noFill/>
              <a:ln w="9525">
                <a:solidFill>
                  <a:schemeClr val="tx1">
                    <a:lumMod val="50000"/>
                    <a:lumOff val="50000"/>
                  </a:schemeClr>
                </a:solidFill>
                <a:round/>
              </a:ln>
              <a:effectLst/>
            </c:spPr>
          </c:errBars>
          <c:xVal>
            <c:numRef>
              <c:f>pH!$O$7:$O$10</c:f>
              <c:numCache>
                <c:formatCode>General</c:formatCode>
                <c:ptCount val="4"/>
                <c:pt idx="0">
                  <c:v>2.2999999999999998</c:v>
                </c:pt>
                <c:pt idx="1">
                  <c:v>2.8</c:v>
                </c:pt>
                <c:pt idx="2">
                  <c:v>3.3</c:v>
                </c:pt>
                <c:pt idx="3">
                  <c:v>3.8</c:v>
                </c:pt>
              </c:numCache>
            </c:numRef>
          </c:xVal>
          <c:yVal>
            <c:numRef>
              <c:f>pH!$R$7:$R$10</c:f>
              <c:numCache>
                <c:formatCode>General</c:formatCode>
                <c:ptCount val="4"/>
                <c:pt idx="0">
                  <c:v>186.77333333333334</c:v>
                </c:pt>
                <c:pt idx="1">
                  <c:v>1108.635</c:v>
                </c:pt>
                <c:pt idx="2">
                  <c:v>1243.0749999999998</c:v>
                </c:pt>
                <c:pt idx="3">
                  <c:v>101.795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F9BD-4CC2-A824-234EF06E6DAA}"/>
            </c:ext>
          </c:extLst>
        </c:ser>
        <c:ser>
          <c:idx val="3"/>
          <c:order val="3"/>
          <c:tx>
            <c:strRef>
              <c:f>pH!$S$6</c:f>
              <c:strCache>
                <c:ptCount val="1"/>
                <c:pt idx="0">
                  <c:v>T2</c:v>
                </c:pt>
              </c:strCache>
            </c:strRef>
          </c:tx>
          <c:spPr>
            <a:ln w="25400" cap="flat" cmpd="dbl" algn="ctr">
              <a:solidFill>
                <a:schemeClr val="accent4">
                  <a:alpha val="50000"/>
                </a:schemeClr>
              </a:solidFill>
              <a:round/>
            </a:ln>
            <a:effectLst/>
          </c:spPr>
          <c:marker>
            <c:symbol val="circle"/>
            <c:size val="6"/>
            <c:spPr>
              <a:noFill/>
              <a:ln w="34925" cap="flat" cmpd="dbl" algn="ctr">
                <a:solidFill>
                  <a:schemeClr val="accent4">
                    <a:lumMod val="75000"/>
                    <a:alpha val="70000"/>
                  </a:schemeClr>
                </a:solidFill>
                <a:round/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pH!$AA$7:$AA$10</c:f>
                <c:numCache>
                  <c:formatCode>General</c:formatCode>
                  <c:ptCount val="4"/>
                  <c:pt idx="0">
                    <c:v>46.258925625223995</c:v>
                  </c:pt>
                  <c:pt idx="1">
                    <c:v>63.795173798650339</c:v>
                  </c:pt>
                  <c:pt idx="2">
                    <c:v>66.284189668427032</c:v>
                  </c:pt>
                  <c:pt idx="3">
                    <c:v>23.256742033225546</c:v>
                  </c:pt>
                </c:numCache>
              </c:numRef>
            </c:plus>
            <c:minus>
              <c:numRef>
                <c:f>pH!$AA$7:$AA$10</c:f>
                <c:numCache>
                  <c:formatCode>General</c:formatCode>
                  <c:ptCount val="4"/>
                  <c:pt idx="0">
                    <c:v>46.258925625223995</c:v>
                  </c:pt>
                  <c:pt idx="1">
                    <c:v>63.795173798650339</c:v>
                  </c:pt>
                  <c:pt idx="2">
                    <c:v>66.284189668427032</c:v>
                  </c:pt>
                  <c:pt idx="3">
                    <c:v>23.256742033225546</c:v>
                  </c:pt>
                </c:numCache>
              </c:numRef>
            </c:minus>
            <c:spPr>
              <a:noFill/>
              <a:ln w="9525">
                <a:solidFill>
                  <a:schemeClr val="tx1">
                    <a:lumMod val="50000"/>
                    <a:lumOff val="50000"/>
                  </a:schemeClr>
                </a:solidFill>
                <a:round/>
              </a:ln>
              <a:effectLst/>
            </c:spPr>
          </c:errBars>
          <c:xVal>
            <c:numRef>
              <c:f>pH!$O$7:$O$10</c:f>
              <c:numCache>
                <c:formatCode>General</c:formatCode>
                <c:ptCount val="4"/>
                <c:pt idx="0">
                  <c:v>2.2999999999999998</c:v>
                </c:pt>
                <c:pt idx="1">
                  <c:v>2.8</c:v>
                </c:pt>
                <c:pt idx="2">
                  <c:v>3.3</c:v>
                </c:pt>
                <c:pt idx="3">
                  <c:v>3.8</c:v>
                </c:pt>
              </c:numCache>
            </c:numRef>
          </c:xVal>
          <c:yVal>
            <c:numRef>
              <c:f>pH!$S$7:$S$10</c:f>
              <c:numCache>
                <c:formatCode>General</c:formatCode>
                <c:ptCount val="4"/>
                <c:pt idx="0">
                  <c:v>1131.18</c:v>
                </c:pt>
                <c:pt idx="1">
                  <c:v>643.16999999999996</c:v>
                </c:pt>
                <c:pt idx="2">
                  <c:v>139.03</c:v>
                </c:pt>
                <c:pt idx="3">
                  <c:v>16.445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F9BD-4CC2-A824-234EF06E6DAA}"/>
            </c:ext>
          </c:extLst>
        </c:ser>
        <c:ser>
          <c:idx val="4"/>
          <c:order val="4"/>
          <c:tx>
            <c:strRef>
              <c:f>pH!$T$6</c:f>
              <c:strCache>
                <c:ptCount val="1"/>
                <c:pt idx="0">
                  <c:v>T3</c:v>
                </c:pt>
              </c:strCache>
            </c:strRef>
          </c:tx>
          <c:spPr>
            <a:ln w="25400" cap="flat" cmpd="dbl" algn="ctr">
              <a:solidFill>
                <a:schemeClr val="accent5">
                  <a:alpha val="50000"/>
                </a:schemeClr>
              </a:solidFill>
              <a:round/>
            </a:ln>
            <a:effectLst/>
          </c:spPr>
          <c:marker>
            <c:symbol val="circle"/>
            <c:size val="6"/>
            <c:spPr>
              <a:noFill/>
              <a:ln w="34925" cap="flat" cmpd="dbl" algn="ctr">
                <a:solidFill>
                  <a:schemeClr val="accent5">
                    <a:lumMod val="75000"/>
                    <a:alpha val="70000"/>
                  </a:schemeClr>
                </a:solidFill>
                <a:round/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pH!$AB$7:$AB$10</c:f>
                <c:numCache>
                  <c:formatCode>General</c:formatCode>
                  <c:ptCount val="4"/>
                  <c:pt idx="0">
                    <c:v>16.065466068558358</c:v>
                  </c:pt>
                  <c:pt idx="1">
                    <c:v>39.583837610823018</c:v>
                  </c:pt>
                  <c:pt idx="2">
                    <c:v>15.768481220460023</c:v>
                  </c:pt>
                  <c:pt idx="3">
                    <c:v>13.350176028802014</c:v>
                  </c:pt>
                </c:numCache>
              </c:numRef>
            </c:plus>
            <c:minus>
              <c:numRef>
                <c:f>pH!$AB$7:$AB$10</c:f>
                <c:numCache>
                  <c:formatCode>General</c:formatCode>
                  <c:ptCount val="4"/>
                  <c:pt idx="0">
                    <c:v>16.065466068558358</c:v>
                  </c:pt>
                  <c:pt idx="1">
                    <c:v>39.583837610823018</c:v>
                  </c:pt>
                  <c:pt idx="2">
                    <c:v>15.768481220460023</c:v>
                  </c:pt>
                  <c:pt idx="3">
                    <c:v>13.350176028802014</c:v>
                  </c:pt>
                </c:numCache>
              </c:numRef>
            </c:minus>
            <c:spPr>
              <a:noFill/>
              <a:ln w="9525">
                <a:solidFill>
                  <a:schemeClr val="tx1">
                    <a:lumMod val="50000"/>
                    <a:lumOff val="50000"/>
                  </a:schemeClr>
                </a:solidFill>
                <a:round/>
              </a:ln>
              <a:effectLst/>
            </c:spPr>
          </c:errBars>
          <c:xVal>
            <c:numRef>
              <c:f>pH!$O$7:$O$10</c:f>
              <c:numCache>
                <c:formatCode>General</c:formatCode>
                <c:ptCount val="4"/>
                <c:pt idx="0">
                  <c:v>2.2999999999999998</c:v>
                </c:pt>
                <c:pt idx="1">
                  <c:v>2.8</c:v>
                </c:pt>
                <c:pt idx="2">
                  <c:v>3.3</c:v>
                </c:pt>
                <c:pt idx="3">
                  <c:v>3.8</c:v>
                </c:pt>
              </c:numCache>
            </c:numRef>
          </c:xVal>
          <c:yVal>
            <c:numRef>
              <c:f>pH!$T$7:$T$10</c:f>
              <c:numCache>
                <c:formatCode>General</c:formatCode>
                <c:ptCount val="4"/>
                <c:pt idx="0">
                  <c:v>222.51999999999998</c:v>
                </c:pt>
                <c:pt idx="1">
                  <c:v>163.01</c:v>
                </c:pt>
                <c:pt idx="2">
                  <c:v>50.5</c:v>
                </c:pt>
                <c:pt idx="3">
                  <c:v>22.6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F9BD-4CC2-A824-234EF06E6DAA}"/>
            </c:ext>
          </c:extLst>
        </c:ser>
        <c:ser>
          <c:idx val="5"/>
          <c:order val="5"/>
          <c:tx>
            <c:strRef>
              <c:f>pH!$U$6</c:f>
              <c:strCache>
                <c:ptCount val="1"/>
                <c:pt idx="0">
                  <c:v>RT3</c:v>
                </c:pt>
              </c:strCache>
            </c:strRef>
          </c:tx>
          <c:spPr>
            <a:ln w="25400" cap="flat" cmpd="dbl" algn="ctr">
              <a:solidFill>
                <a:schemeClr val="accent6">
                  <a:alpha val="50000"/>
                </a:schemeClr>
              </a:solidFill>
              <a:round/>
            </a:ln>
            <a:effectLst/>
          </c:spPr>
          <c:marker>
            <c:symbol val="circle"/>
            <c:size val="6"/>
            <c:spPr>
              <a:noFill/>
              <a:ln w="34925" cap="flat" cmpd="dbl" algn="ctr">
                <a:solidFill>
                  <a:schemeClr val="accent6">
                    <a:lumMod val="75000"/>
                    <a:alpha val="70000"/>
                  </a:schemeClr>
                </a:solidFill>
                <a:round/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pH!$AC$7:$AC$10</c:f>
                <c:numCache>
                  <c:formatCode>General</c:formatCode>
                  <c:ptCount val="4"/>
                  <c:pt idx="0">
                    <c:v>34.697738158752273</c:v>
                  </c:pt>
                  <c:pt idx="1">
                    <c:v>72.939872040835141</c:v>
                  </c:pt>
                  <c:pt idx="2">
                    <c:v>21.637511409586835</c:v>
                  </c:pt>
                  <c:pt idx="3">
                    <c:v>13.034267656195093</c:v>
                  </c:pt>
                </c:numCache>
              </c:numRef>
            </c:plus>
            <c:minus>
              <c:numRef>
                <c:f>pH!$AC$7:$AC$10</c:f>
                <c:numCache>
                  <c:formatCode>General</c:formatCode>
                  <c:ptCount val="4"/>
                  <c:pt idx="0">
                    <c:v>34.697738158752273</c:v>
                  </c:pt>
                  <c:pt idx="1">
                    <c:v>72.939872040835141</c:v>
                  </c:pt>
                  <c:pt idx="2">
                    <c:v>21.637511409586835</c:v>
                  </c:pt>
                  <c:pt idx="3">
                    <c:v>13.034267656195093</c:v>
                  </c:pt>
                </c:numCache>
              </c:numRef>
            </c:minus>
            <c:spPr>
              <a:noFill/>
              <a:ln w="9525">
                <a:solidFill>
                  <a:schemeClr val="tx1">
                    <a:lumMod val="50000"/>
                    <a:lumOff val="50000"/>
                  </a:schemeClr>
                </a:solidFill>
                <a:round/>
              </a:ln>
              <a:effectLst/>
            </c:spPr>
          </c:errBars>
          <c:xVal>
            <c:numRef>
              <c:f>pH!$O$7:$O$10</c:f>
              <c:numCache>
                <c:formatCode>General</c:formatCode>
                <c:ptCount val="4"/>
                <c:pt idx="0">
                  <c:v>2.2999999999999998</c:v>
                </c:pt>
                <c:pt idx="1">
                  <c:v>2.8</c:v>
                </c:pt>
                <c:pt idx="2">
                  <c:v>3.3</c:v>
                </c:pt>
                <c:pt idx="3">
                  <c:v>3.8</c:v>
                </c:pt>
              </c:numCache>
            </c:numRef>
          </c:xVal>
          <c:yVal>
            <c:numRef>
              <c:f>pH!$U$7:$U$10</c:f>
              <c:numCache>
                <c:formatCode>General</c:formatCode>
                <c:ptCount val="4"/>
                <c:pt idx="0">
                  <c:v>71.966666666666669</c:v>
                </c:pt>
                <c:pt idx="1">
                  <c:v>460.55333333333328</c:v>
                </c:pt>
                <c:pt idx="2">
                  <c:v>58.94</c:v>
                </c:pt>
                <c:pt idx="3">
                  <c:v>31.473333333333329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F9BD-4CC2-A824-234EF06E6DAA}"/>
            </c:ext>
          </c:extLst>
        </c:ser>
        <c:ser>
          <c:idx val="6"/>
          <c:order val="6"/>
          <c:tx>
            <c:strRef>
              <c:f>pH!$V$6</c:f>
              <c:strCache>
                <c:ptCount val="1"/>
                <c:pt idx="0">
                  <c:v>DT4</c:v>
                </c:pt>
              </c:strCache>
            </c:strRef>
          </c:tx>
          <c:spPr>
            <a:ln w="25400" cap="flat" cmpd="dbl" algn="ctr">
              <a:solidFill>
                <a:schemeClr val="accent1">
                  <a:lumMod val="60000"/>
                  <a:alpha val="50000"/>
                </a:schemeClr>
              </a:solidFill>
              <a:round/>
            </a:ln>
            <a:effectLst/>
          </c:spPr>
          <c:marker>
            <c:symbol val="circle"/>
            <c:size val="6"/>
            <c:spPr>
              <a:noFill/>
              <a:ln w="34925" cap="flat" cmpd="dbl" algn="ctr">
                <a:solidFill>
                  <a:schemeClr val="accent1">
                    <a:lumMod val="60000"/>
                    <a:lumMod val="75000"/>
                    <a:alpha val="70000"/>
                  </a:schemeClr>
                </a:solidFill>
                <a:round/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pH!$AD$7:$AD$10</c:f>
                <c:numCache>
                  <c:formatCode>General</c:formatCode>
                  <c:ptCount val="4"/>
                  <c:pt idx="0">
                    <c:v>26.225484425141367</c:v>
                  </c:pt>
                  <c:pt idx="1">
                    <c:v>9.3301732745610604</c:v>
                  </c:pt>
                  <c:pt idx="2">
                    <c:v>28.82874346897556</c:v>
                  </c:pt>
                  <c:pt idx="3">
                    <c:v>6.5619509294111547</c:v>
                  </c:pt>
                </c:numCache>
              </c:numRef>
            </c:plus>
            <c:minus>
              <c:numRef>
                <c:f>pH!$AD$7:$AD$10</c:f>
                <c:numCache>
                  <c:formatCode>General</c:formatCode>
                  <c:ptCount val="4"/>
                  <c:pt idx="0">
                    <c:v>26.225484425141367</c:v>
                  </c:pt>
                  <c:pt idx="1">
                    <c:v>9.3301732745610604</c:v>
                  </c:pt>
                  <c:pt idx="2">
                    <c:v>28.82874346897556</c:v>
                  </c:pt>
                  <c:pt idx="3">
                    <c:v>6.5619509294111547</c:v>
                  </c:pt>
                </c:numCache>
              </c:numRef>
            </c:minus>
            <c:spPr>
              <a:noFill/>
              <a:ln w="9525">
                <a:solidFill>
                  <a:schemeClr val="tx1">
                    <a:lumMod val="50000"/>
                    <a:lumOff val="50000"/>
                  </a:schemeClr>
                </a:solidFill>
                <a:round/>
              </a:ln>
              <a:effectLst/>
            </c:spPr>
          </c:errBars>
          <c:xVal>
            <c:numRef>
              <c:f>pH!$O$7:$O$10</c:f>
              <c:numCache>
                <c:formatCode>General</c:formatCode>
                <c:ptCount val="4"/>
                <c:pt idx="0">
                  <c:v>2.2999999999999998</c:v>
                </c:pt>
                <c:pt idx="1">
                  <c:v>2.8</c:v>
                </c:pt>
                <c:pt idx="2">
                  <c:v>3.3</c:v>
                </c:pt>
                <c:pt idx="3">
                  <c:v>3.8</c:v>
                </c:pt>
              </c:numCache>
            </c:numRef>
          </c:xVal>
          <c:yVal>
            <c:numRef>
              <c:f>pH!$V$7:$V$10</c:f>
              <c:numCache>
                <c:formatCode>General</c:formatCode>
                <c:ptCount val="4"/>
                <c:pt idx="0">
                  <c:v>309.65666666666669</c:v>
                </c:pt>
                <c:pt idx="1">
                  <c:v>207.6933333333333</c:v>
                </c:pt>
                <c:pt idx="2">
                  <c:v>71.765000000000001</c:v>
                </c:pt>
                <c:pt idx="3">
                  <c:v>24.61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6-F9BD-4CC2-A824-234EF06E6DAA}"/>
            </c:ext>
          </c:extLst>
        </c:ser>
        <c:ser>
          <c:idx val="7"/>
          <c:order val="7"/>
          <c:tx>
            <c:strRef>
              <c:f>pH!$W$6</c:f>
              <c:strCache>
                <c:ptCount val="1"/>
                <c:pt idx="0">
                  <c:v>LT4</c:v>
                </c:pt>
              </c:strCache>
            </c:strRef>
          </c:tx>
          <c:spPr>
            <a:ln w="25400" cap="flat" cmpd="dbl" algn="ctr">
              <a:solidFill>
                <a:schemeClr val="accent2">
                  <a:lumMod val="60000"/>
                  <a:alpha val="50000"/>
                </a:schemeClr>
              </a:solidFill>
              <a:round/>
            </a:ln>
            <a:effectLst/>
          </c:spPr>
          <c:marker>
            <c:symbol val="circle"/>
            <c:size val="6"/>
            <c:spPr>
              <a:noFill/>
              <a:ln w="34925" cap="flat" cmpd="dbl" algn="ctr">
                <a:solidFill>
                  <a:schemeClr val="accent2">
                    <a:lumMod val="60000"/>
                    <a:lumMod val="75000"/>
                    <a:alpha val="70000"/>
                  </a:schemeClr>
                </a:solidFill>
                <a:round/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pH!$AE$7:$AE$10</c:f>
                <c:numCache>
                  <c:formatCode>General</c:formatCode>
                  <c:ptCount val="4"/>
                  <c:pt idx="0">
                    <c:v>61.443992654557704</c:v>
                  </c:pt>
                  <c:pt idx="1">
                    <c:v>21.09231376591957</c:v>
                  </c:pt>
                  <c:pt idx="2">
                    <c:v>33.376013842279015</c:v>
                  </c:pt>
                  <c:pt idx="3">
                    <c:v>14.262343776532607</c:v>
                  </c:pt>
                </c:numCache>
              </c:numRef>
            </c:plus>
            <c:minus>
              <c:numRef>
                <c:f>pH!$AE$7:$AE$10</c:f>
                <c:numCache>
                  <c:formatCode>General</c:formatCode>
                  <c:ptCount val="4"/>
                  <c:pt idx="0">
                    <c:v>61.443992654557704</c:v>
                  </c:pt>
                  <c:pt idx="1">
                    <c:v>21.09231376591957</c:v>
                  </c:pt>
                  <c:pt idx="2">
                    <c:v>33.376013842279015</c:v>
                  </c:pt>
                  <c:pt idx="3">
                    <c:v>14.262343776532607</c:v>
                  </c:pt>
                </c:numCache>
              </c:numRef>
            </c:minus>
            <c:spPr>
              <a:noFill/>
              <a:ln w="9525">
                <a:solidFill>
                  <a:schemeClr val="tx1">
                    <a:lumMod val="50000"/>
                    <a:lumOff val="50000"/>
                  </a:schemeClr>
                </a:solidFill>
                <a:round/>
              </a:ln>
              <a:effectLst/>
            </c:spPr>
          </c:errBars>
          <c:xVal>
            <c:numRef>
              <c:f>pH!$O$7:$O$10</c:f>
              <c:numCache>
                <c:formatCode>General</c:formatCode>
                <c:ptCount val="4"/>
                <c:pt idx="0">
                  <c:v>2.2999999999999998</c:v>
                </c:pt>
                <c:pt idx="1">
                  <c:v>2.8</c:v>
                </c:pt>
                <c:pt idx="2">
                  <c:v>3.3</c:v>
                </c:pt>
                <c:pt idx="3">
                  <c:v>3.8</c:v>
                </c:pt>
              </c:numCache>
            </c:numRef>
          </c:xVal>
          <c:yVal>
            <c:numRef>
              <c:f>pH!$W$7:$W$10</c:f>
              <c:numCache>
                <c:formatCode>General</c:formatCode>
                <c:ptCount val="4"/>
                <c:pt idx="0">
                  <c:v>229.25666666666666</c:v>
                </c:pt>
                <c:pt idx="1">
                  <c:v>262.91000000000003</c:v>
                </c:pt>
                <c:pt idx="2">
                  <c:v>91</c:v>
                </c:pt>
                <c:pt idx="3">
                  <c:v>57.375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7-F9BD-4CC2-A824-234EF06E6DA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093079152"/>
        <c:axId val="2093073744"/>
      </c:scatterChart>
      <c:valAx>
        <c:axId val="2093079152"/>
        <c:scaling>
          <c:orientation val="minMax"/>
          <c:max val="3.9"/>
          <c:min val="2.2000000000000002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cap="all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ES"/>
                  <a:t>pH</a:t>
                </a:r>
              </a:p>
            </c:rich>
          </c:tx>
          <c:layout>
            <c:manualLayout>
              <c:xMode val="edge"/>
              <c:yMode val="edge"/>
              <c:x val="0.51600042745556074"/>
              <c:y val="0.94492115650897945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0" i="0" u="none" strike="noStrike" kern="1200" cap="all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S"/>
            </a:p>
          </c:txPr>
        </c:title>
        <c:numFmt formatCode="General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none" spc="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2093073744"/>
        <c:crosses val="autoZero"/>
        <c:crossBetween val="midCat"/>
      </c:valAx>
      <c:valAx>
        <c:axId val="2093073744"/>
        <c:scaling>
          <c:orientation val="minMax"/>
          <c:max val="1500"/>
          <c:min val="-1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0" i="0" u="none" strike="noStrike" kern="1200" cap="all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ES"/>
                  <a:t>Peak area</a:t>
                </a:r>
              </a:p>
            </c:rich>
          </c:tx>
          <c:layout>
            <c:manualLayout>
              <c:xMode val="edge"/>
              <c:yMode val="edge"/>
              <c:x val="1.2713549465342689E-2"/>
              <c:y val="0.49427842189017701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0" i="0" u="none" strike="noStrike" kern="1200" cap="all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2093079152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t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2000" b="0" i="0" u="none" strike="noStrike" kern="1200" spc="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j-lt"/>
                <a:ea typeface="+mj-ea"/>
                <a:cs typeface="+mj-cs"/>
              </a:defRPr>
            </a:pPr>
            <a:r>
              <a:rPr lang="en-US"/>
              <a:t>Time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000" b="0" i="0" u="none" strike="noStrike" kern="1200" spc="0" normalizeH="0" baseline="0">
              <a:solidFill>
                <a:schemeClr val="tx1">
                  <a:lumMod val="65000"/>
                  <a:lumOff val="35000"/>
                </a:schemeClr>
              </a:solidFill>
              <a:latin typeface="+mj-lt"/>
              <a:ea typeface="+mj-ea"/>
              <a:cs typeface="+mj-cs"/>
            </a:defRPr>
          </a:pPr>
          <a:endParaRPr lang="es-ES"/>
        </a:p>
      </c:txPr>
    </c:title>
    <c:autoTitleDeleted val="0"/>
    <c:plotArea>
      <c:layout>
        <c:manualLayout>
          <c:layoutTarget val="inner"/>
          <c:xMode val="edge"/>
          <c:yMode val="edge"/>
          <c:x val="0.10660902681282487"/>
          <c:y val="0.1914198948667209"/>
          <c:w val="0.83445539895748322"/>
          <c:h val="0.73422540233833089"/>
        </c:manualLayout>
      </c:layout>
      <c:scatterChart>
        <c:scatterStyle val="lineMarker"/>
        <c:varyColors val="0"/>
        <c:ser>
          <c:idx val="0"/>
          <c:order val="0"/>
          <c:spPr>
            <a:ln w="25400" cap="flat" cmpd="dbl" algn="ctr">
              <a:solidFill>
                <a:schemeClr val="accent1">
                  <a:alpha val="50000"/>
                </a:schemeClr>
              </a:solidFill>
              <a:round/>
            </a:ln>
            <a:effectLst/>
          </c:spPr>
          <c:marker>
            <c:symbol val="circle"/>
            <c:size val="6"/>
            <c:spPr>
              <a:noFill/>
              <a:ln w="34925" cap="flat" cmpd="dbl" algn="ctr">
                <a:solidFill>
                  <a:schemeClr val="accent1">
                    <a:lumMod val="75000"/>
                    <a:alpha val="70000"/>
                  </a:schemeClr>
                </a:solidFill>
                <a:round/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time!$X$7:$X$10</c:f>
                <c:numCache>
                  <c:formatCode>General</c:formatCode>
                  <c:ptCount val="4"/>
                  <c:pt idx="0">
                    <c:v>96.15238010574673</c:v>
                  </c:pt>
                  <c:pt idx="1">
                    <c:v>3.8961583643378703</c:v>
                  </c:pt>
                  <c:pt idx="2">
                    <c:v>28.271495067175568</c:v>
                  </c:pt>
                  <c:pt idx="3">
                    <c:v>42.518330752747062</c:v>
                  </c:pt>
                </c:numCache>
              </c:numRef>
            </c:plus>
            <c:minus>
              <c:numRef>
                <c:f>time!$X$7:$X$10</c:f>
                <c:numCache>
                  <c:formatCode>General</c:formatCode>
                  <c:ptCount val="4"/>
                  <c:pt idx="0">
                    <c:v>96.15238010574673</c:v>
                  </c:pt>
                  <c:pt idx="1">
                    <c:v>3.8961583643378703</c:v>
                  </c:pt>
                  <c:pt idx="2">
                    <c:v>28.271495067175568</c:v>
                  </c:pt>
                  <c:pt idx="3">
                    <c:v>42.518330752747062</c:v>
                  </c:pt>
                </c:numCache>
              </c:numRef>
            </c:minus>
            <c:spPr>
              <a:noFill/>
              <a:ln w="9525">
                <a:solidFill>
                  <a:schemeClr val="tx1">
                    <a:lumMod val="50000"/>
                    <a:lumOff val="50000"/>
                  </a:schemeClr>
                </a:solidFill>
                <a:round/>
              </a:ln>
              <a:effectLst/>
            </c:spPr>
          </c:errBars>
          <c:xVal>
            <c:numRef>
              <c:f>time!$O$7:$O$10</c:f>
              <c:numCache>
                <c:formatCode>General</c:formatCode>
                <c:ptCount val="4"/>
                <c:pt idx="0">
                  <c:v>5</c:v>
                </c:pt>
                <c:pt idx="1">
                  <c:v>10</c:v>
                </c:pt>
                <c:pt idx="2">
                  <c:v>15</c:v>
                </c:pt>
                <c:pt idx="3">
                  <c:v>20</c:v>
                </c:pt>
              </c:numCache>
            </c:numRef>
          </c:xVal>
          <c:yVal>
            <c:numRef>
              <c:f>time!$P$7:$P$10</c:f>
              <c:numCache>
                <c:formatCode>General</c:formatCode>
                <c:ptCount val="4"/>
                <c:pt idx="0">
                  <c:v>67.989999999999995</c:v>
                </c:pt>
                <c:pt idx="1">
                  <c:v>260.66333333333336</c:v>
                </c:pt>
                <c:pt idx="2">
                  <c:v>1090.145</c:v>
                </c:pt>
                <c:pt idx="3">
                  <c:v>128.16499999999999</c:v>
                </c:pt>
              </c:numCache>
            </c:numRef>
          </c:y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6="http://schemas.microsoft.com/office/drawing/2014/chart" uri="{C3380CC4-5D6E-409C-BE32-E72D297353CC}">
              <c16:uniqueId val="{00000000-0C5C-4DA6-9A14-4107B1EB299F}"/>
            </c:ext>
          </c:extLst>
        </c:ser>
        <c:ser>
          <c:idx val="1"/>
          <c:order val="1"/>
          <c:spPr>
            <a:ln w="25400" cap="flat" cmpd="dbl" algn="ctr">
              <a:solidFill>
                <a:schemeClr val="accent2">
                  <a:alpha val="50000"/>
                </a:schemeClr>
              </a:solidFill>
              <a:round/>
            </a:ln>
            <a:effectLst/>
          </c:spPr>
          <c:marker>
            <c:symbol val="circle"/>
            <c:size val="6"/>
            <c:spPr>
              <a:noFill/>
              <a:ln w="34925" cap="flat" cmpd="dbl" algn="ctr">
                <a:solidFill>
                  <a:schemeClr val="accent2">
                    <a:lumMod val="75000"/>
                    <a:alpha val="70000"/>
                  </a:schemeClr>
                </a:solidFill>
                <a:round/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time!$Y$7:$Y$10</c:f>
                <c:numCache>
                  <c:formatCode>General</c:formatCode>
                  <c:ptCount val="4"/>
                  <c:pt idx="0">
                    <c:v>18.95753280361134</c:v>
                  </c:pt>
                  <c:pt idx="1">
                    <c:v>161.72946299298712</c:v>
                  </c:pt>
                  <c:pt idx="2">
                    <c:v>205.22269132172872</c:v>
                  </c:pt>
                  <c:pt idx="3">
                    <c:v>117.23123325291778</c:v>
                  </c:pt>
                </c:numCache>
              </c:numRef>
            </c:plus>
            <c:minus>
              <c:numRef>
                <c:f>time!$Y$7:$Y$10</c:f>
                <c:numCache>
                  <c:formatCode>General</c:formatCode>
                  <c:ptCount val="4"/>
                  <c:pt idx="0">
                    <c:v>18.95753280361134</c:v>
                  </c:pt>
                  <c:pt idx="1">
                    <c:v>161.72946299298712</c:v>
                  </c:pt>
                  <c:pt idx="2">
                    <c:v>205.22269132172872</c:v>
                  </c:pt>
                  <c:pt idx="3">
                    <c:v>117.23123325291778</c:v>
                  </c:pt>
                </c:numCache>
              </c:numRef>
            </c:minus>
            <c:spPr>
              <a:noFill/>
              <a:ln w="9525">
                <a:solidFill>
                  <a:schemeClr val="tx1">
                    <a:lumMod val="50000"/>
                    <a:lumOff val="50000"/>
                  </a:schemeClr>
                </a:solidFill>
                <a:round/>
              </a:ln>
              <a:effectLst/>
            </c:spPr>
          </c:errBars>
          <c:xVal>
            <c:numRef>
              <c:f>time!$O$7:$O$10</c:f>
              <c:numCache>
                <c:formatCode>General</c:formatCode>
                <c:ptCount val="4"/>
                <c:pt idx="0">
                  <c:v>5</c:v>
                </c:pt>
                <c:pt idx="1">
                  <c:v>10</c:v>
                </c:pt>
                <c:pt idx="2">
                  <c:v>15</c:v>
                </c:pt>
                <c:pt idx="3">
                  <c:v>20</c:v>
                </c:pt>
              </c:numCache>
            </c:numRef>
          </c:xVal>
          <c:yVal>
            <c:numRef>
              <c:f>time!$Q$7:$Q$10</c:f>
              <c:numCache>
                <c:formatCode>General</c:formatCode>
                <c:ptCount val="4"/>
                <c:pt idx="0">
                  <c:v>146.505</c:v>
                </c:pt>
                <c:pt idx="1">
                  <c:v>242.35</c:v>
                </c:pt>
                <c:pt idx="2">
                  <c:v>1190.81666666667</c:v>
                </c:pt>
                <c:pt idx="3">
                  <c:v>178.08500000000001</c:v>
                </c:pt>
              </c:numCache>
            </c:numRef>
          </c:y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6="http://schemas.microsoft.com/office/drawing/2014/chart" uri="{C3380CC4-5D6E-409C-BE32-E72D297353CC}">
              <c16:uniqueId val="{00000001-0C5C-4DA6-9A14-4107B1EB299F}"/>
            </c:ext>
          </c:extLst>
        </c:ser>
        <c:ser>
          <c:idx val="2"/>
          <c:order val="2"/>
          <c:spPr>
            <a:ln w="25400" cap="flat" cmpd="dbl" algn="ctr">
              <a:solidFill>
                <a:schemeClr val="accent3">
                  <a:alpha val="50000"/>
                </a:schemeClr>
              </a:solidFill>
              <a:round/>
            </a:ln>
            <a:effectLst/>
          </c:spPr>
          <c:marker>
            <c:symbol val="circle"/>
            <c:size val="6"/>
            <c:spPr>
              <a:noFill/>
              <a:ln w="34925" cap="flat" cmpd="dbl" algn="ctr">
                <a:solidFill>
                  <a:schemeClr val="accent3">
                    <a:lumMod val="75000"/>
                    <a:alpha val="70000"/>
                  </a:schemeClr>
                </a:solidFill>
                <a:round/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time!$Z$7:$Z$10</c:f>
                <c:numCache>
                  <c:formatCode>General</c:formatCode>
                  <c:ptCount val="4"/>
                  <c:pt idx="0">
                    <c:v>3.2668333290818428</c:v>
                  </c:pt>
                  <c:pt idx="1">
                    <c:v>121.23276633539849</c:v>
                  </c:pt>
                  <c:pt idx="2">
                    <c:v>69.409601641271436</c:v>
                  </c:pt>
                  <c:pt idx="3">
                    <c:v>210.95116603138223</c:v>
                  </c:pt>
                </c:numCache>
              </c:numRef>
            </c:plus>
            <c:minus>
              <c:numRef>
                <c:f>time!$Z$7:$Z$10</c:f>
                <c:numCache>
                  <c:formatCode>General</c:formatCode>
                  <c:ptCount val="4"/>
                  <c:pt idx="0">
                    <c:v>3.2668333290818428</c:v>
                  </c:pt>
                  <c:pt idx="1">
                    <c:v>121.23276633539849</c:v>
                  </c:pt>
                  <c:pt idx="2">
                    <c:v>69.409601641271436</c:v>
                  </c:pt>
                  <c:pt idx="3">
                    <c:v>210.95116603138223</c:v>
                  </c:pt>
                </c:numCache>
              </c:numRef>
            </c:minus>
            <c:spPr>
              <a:noFill/>
              <a:ln w="9525">
                <a:solidFill>
                  <a:schemeClr val="tx1">
                    <a:lumMod val="50000"/>
                    <a:lumOff val="50000"/>
                  </a:schemeClr>
                </a:solidFill>
                <a:round/>
              </a:ln>
              <a:effectLst/>
            </c:spPr>
          </c:errBars>
          <c:xVal>
            <c:numRef>
              <c:f>time!$O$7:$O$10</c:f>
              <c:numCache>
                <c:formatCode>General</c:formatCode>
                <c:ptCount val="4"/>
                <c:pt idx="0">
                  <c:v>5</c:v>
                </c:pt>
                <c:pt idx="1">
                  <c:v>10</c:v>
                </c:pt>
                <c:pt idx="2">
                  <c:v>15</c:v>
                </c:pt>
                <c:pt idx="3">
                  <c:v>20</c:v>
                </c:pt>
              </c:numCache>
            </c:numRef>
          </c:xVal>
          <c:yVal>
            <c:numRef>
              <c:f>time!$R$7:$R$10</c:f>
              <c:numCache>
                <c:formatCode>General</c:formatCode>
                <c:ptCount val="4"/>
                <c:pt idx="0">
                  <c:v>116.1</c:v>
                </c:pt>
                <c:pt idx="1">
                  <c:v>196.96666666666667</c:v>
                </c:pt>
                <c:pt idx="2">
                  <c:v>246.35000000000002</c:v>
                </c:pt>
                <c:pt idx="3">
                  <c:v>841.79500000000007</c:v>
                </c:pt>
              </c:numCache>
            </c:numRef>
          </c:y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6="http://schemas.microsoft.com/office/drawing/2014/chart" uri="{C3380CC4-5D6E-409C-BE32-E72D297353CC}">
              <c16:uniqueId val="{00000002-0C5C-4DA6-9A14-4107B1EB299F}"/>
            </c:ext>
          </c:extLst>
        </c:ser>
        <c:ser>
          <c:idx val="3"/>
          <c:order val="3"/>
          <c:spPr>
            <a:ln w="25400" cap="flat" cmpd="dbl" algn="ctr">
              <a:solidFill>
                <a:schemeClr val="accent4">
                  <a:alpha val="50000"/>
                </a:schemeClr>
              </a:solidFill>
              <a:round/>
            </a:ln>
            <a:effectLst/>
          </c:spPr>
          <c:marker>
            <c:symbol val="circle"/>
            <c:size val="6"/>
            <c:spPr>
              <a:noFill/>
              <a:ln w="34925" cap="flat" cmpd="dbl" algn="ctr">
                <a:solidFill>
                  <a:schemeClr val="accent4">
                    <a:lumMod val="75000"/>
                    <a:alpha val="70000"/>
                  </a:schemeClr>
                </a:solidFill>
                <a:round/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time!$AA$7:$AA$10</c:f>
                <c:numCache>
                  <c:formatCode>General</c:formatCode>
                  <c:ptCount val="4"/>
                  <c:pt idx="0">
                    <c:v>139.43438618217536</c:v>
                  </c:pt>
                  <c:pt idx="1">
                    <c:v>250.99462304997661</c:v>
                  </c:pt>
                  <c:pt idx="2">
                    <c:v>203.70853026082304</c:v>
                  </c:pt>
                  <c:pt idx="3">
                    <c:v>120.45564017512831</c:v>
                  </c:pt>
                </c:numCache>
              </c:numRef>
            </c:plus>
            <c:minus>
              <c:numRef>
                <c:f>time!$AA$7:$AA$10</c:f>
                <c:numCache>
                  <c:formatCode>General</c:formatCode>
                  <c:ptCount val="4"/>
                  <c:pt idx="0">
                    <c:v>139.43438618217536</c:v>
                  </c:pt>
                  <c:pt idx="1">
                    <c:v>250.99462304997661</c:v>
                  </c:pt>
                  <c:pt idx="2">
                    <c:v>203.70853026082304</c:v>
                  </c:pt>
                  <c:pt idx="3">
                    <c:v>120.45564017512831</c:v>
                  </c:pt>
                </c:numCache>
              </c:numRef>
            </c:minus>
            <c:spPr>
              <a:noFill/>
              <a:ln w="9525">
                <a:solidFill>
                  <a:schemeClr val="tx1">
                    <a:lumMod val="50000"/>
                    <a:lumOff val="50000"/>
                  </a:schemeClr>
                </a:solidFill>
                <a:round/>
              </a:ln>
              <a:effectLst/>
            </c:spPr>
          </c:errBars>
          <c:xVal>
            <c:numRef>
              <c:f>time!$O$7:$O$10</c:f>
              <c:numCache>
                <c:formatCode>General</c:formatCode>
                <c:ptCount val="4"/>
                <c:pt idx="0">
                  <c:v>5</c:v>
                </c:pt>
                <c:pt idx="1">
                  <c:v>10</c:v>
                </c:pt>
                <c:pt idx="2">
                  <c:v>15</c:v>
                </c:pt>
                <c:pt idx="3">
                  <c:v>20</c:v>
                </c:pt>
              </c:numCache>
            </c:numRef>
          </c:xVal>
          <c:yVal>
            <c:numRef>
              <c:f>time!$S$7:$S$10</c:f>
              <c:numCache>
                <c:formatCode>General</c:formatCode>
                <c:ptCount val="4"/>
                <c:pt idx="0">
                  <c:v>2430.0249999999996</c:v>
                </c:pt>
                <c:pt idx="1">
                  <c:v>1283.05</c:v>
                </c:pt>
                <c:pt idx="2">
                  <c:v>1406.6299999999999</c:v>
                </c:pt>
                <c:pt idx="3">
                  <c:v>1823.615</c:v>
                </c:pt>
              </c:numCache>
            </c:numRef>
          </c:y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6="http://schemas.microsoft.com/office/drawing/2014/chart" uri="{C3380CC4-5D6E-409C-BE32-E72D297353CC}">
              <c16:uniqueId val="{00000003-0C5C-4DA6-9A14-4107B1EB299F}"/>
            </c:ext>
          </c:extLst>
        </c:ser>
        <c:ser>
          <c:idx val="4"/>
          <c:order val="4"/>
          <c:spPr>
            <a:ln w="25400" cap="flat" cmpd="dbl" algn="ctr">
              <a:solidFill>
                <a:schemeClr val="accent5">
                  <a:alpha val="50000"/>
                </a:schemeClr>
              </a:solidFill>
              <a:round/>
            </a:ln>
            <a:effectLst/>
          </c:spPr>
          <c:marker>
            <c:symbol val="circle"/>
            <c:size val="6"/>
            <c:spPr>
              <a:noFill/>
              <a:ln w="34925" cap="flat" cmpd="dbl" algn="ctr">
                <a:solidFill>
                  <a:schemeClr val="accent5">
                    <a:lumMod val="75000"/>
                    <a:alpha val="70000"/>
                  </a:schemeClr>
                </a:solidFill>
                <a:round/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time!$AB$7:$AB$10</c:f>
                <c:numCache>
                  <c:formatCode>General</c:formatCode>
                  <c:ptCount val="4"/>
                  <c:pt idx="0">
                    <c:v>21.797782761862162</c:v>
                  </c:pt>
                  <c:pt idx="1">
                    <c:v>99.349408822263953</c:v>
                  </c:pt>
                  <c:pt idx="2">
                    <c:v>201.20020510261256</c:v>
                  </c:pt>
                  <c:pt idx="3">
                    <c:v>189.62118974418442</c:v>
                  </c:pt>
                </c:numCache>
              </c:numRef>
            </c:plus>
            <c:minus>
              <c:numRef>
                <c:f>time!$AB$7:$AB$10</c:f>
                <c:numCache>
                  <c:formatCode>General</c:formatCode>
                  <c:ptCount val="4"/>
                  <c:pt idx="0">
                    <c:v>21.797782761862162</c:v>
                  </c:pt>
                  <c:pt idx="1">
                    <c:v>99.349408822263953</c:v>
                  </c:pt>
                  <c:pt idx="2">
                    <c:v>201.20020510261256</c:v>
                  </c:pt>
                  <c:pt idx="3">
                    <c:v>189.62118974418442</c:v>
                  </c:pt>
                </c:numCache>
              </c:numRef>
            </c:minus>
            <c:spPr>
              <a:noFill/>
              <a:ln w="9525">
                <a:solidFill>
                  <a:schemeClr val="tx1">
                    <a:lumMod val="50000"/>
                    <a:lumOff val="50000"/>
                  </a:schemeClr>
                </a:solidFill>
                <a:round/>
              </a:ln>
              <a:effectLst/>
            </c:spPr>
          </c:errBars>
          <c:xVal>
            <c:numRef>
              <c:f>time!$O$7:$O$10</c:f>
              <c:numCache>
                <c:formatCode>General</c:formatCode>
                <c:ptCount val="4"/>
                <c:pt idx="0">
                  <c:v>5</c:v>
                </c:pt>
                <c:pt idx="1">
                  <c:v>10</c:v>
                </c:pt>
                <c:pt idx="2">
                  <c:v>15</c:v>
                </c:pt>
                <c:pt idx="3">
                  <c:v>20</c:v>
                </c:pt>
              </c:numCache>
            </c:numRef>
          </c:xVal>
          <c:yVal>
            <c:numRef>
              <c:f>time!$T$7:$T$10</c:f>
              <c:numCache>
                <c:formatCode>General</c:formatCode>
                <c:ptCount val="4"/>
                <c:pt idx="0">
                  <c:v>242.89</c:v>
                </c:pt>
                <c:pt idx="1">
                  <c:v>147.34333333333333</c:v>
                </c:pt>
                <c:pt idx="2">
                  <c:v>376.87000000000006</c:v>
                </c:pt>
                <c:pt idx="3">
                  <c:v>215.19499999999999</c:v>
                </c:pt>
              </c:numCache>
            </c:numRef>
          </c:y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6="http://schemas.microsoft.com/office/drawing/2014/chart" uri="{C3380CC4-5D6E-409C-BE32-E72D297353CC}">
              <c16:uniqueId val="{00000004-0C5C-4DA6-9A14-4107B1EB299F}"/>
            </c:ext>
          </c:extLst>
        </c:ser>
        <c:ser>
          <c:idx val="5"/>
          <c:order val="5"/>
          <c:spPr>
            <a:ln w="25400" cap="flat" cmpd="dbl" algn="ctr">
              <a:solidFill>
                <a:schemeClr val="accent6">
                  <a:alpha val="50000"/>
                </a:schemeClr>
              </a:solidFill>
              <a:round/>
            </a:ln>
            <a:effectLst/>
          </c:spPr>
          <c:marker>
            <c:symbol val="circle"/>
            <c:size val="6"/>
            <c:spPr>
              <a:noFill/>
              <a:ln w="34925" cap="flat" cmpd="dbl" algn="ctr">
                <a:solidFill>
                  <a:schemeClr val="accent6">
                    <a:lumMod val="75000"/>
                    <a:alpha val="70000"/>
                  </a:schemeClr>
                </a:solidFill>
                <a:round/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time!$AC$7:$AC$10</c:f>
                <c:numCache>
                  <c:formatCode>General</c:formatCode>
                  <c:ptCount val="4"/>
                  <c:pt idx="0">
                    <c:v>122.86687429897452</c:v>
                  </c:pt>
                  <c:pt idx="1">
                    <c:v>12.058794854102683</c:v>
                  </c:pt>
                  <c:pt idx="2">
                    <c:v>125.97953683039127</c:v>
                  </c:pt>
                  <c:pt idx="3">
                    <c:v>20.569736264716671</c:v>
                  </c:pt>
                </c:numCache>
              </c:numRef>
            </c:plus>
            <c:minus>
              <c:numRef>
                <c:f>time!$AC$7:$AC$10</c:f>
                <c:numCache>
                  <c:formatCode>General</c:formatCode>
                  <c:ptCount val="4"/>
                  <c:pt idx="0">
                    <c:v>122.86687429897452</c:v>
                  </c:pt>
                  <c:pt idx="1">
                    <c:v>12.058794854102683</c:v>
                  </c:pt>
                  <c:pt idx="2">
                    <c:v>125.97953683039127</c:v>
                  </c:pt>
                  <c:pt idx="3">
                    <c:v>20.569736264716671</c:v>
                  </c:pt>
                </c:numCache>
              </c:numRef>
            </c:minus>
            <c:spPr>
              <a:noFill/>
              <a:ln w="9525">
                <a:solidFill>
                  <a:schemeClr val="tx1">
                    <a:lumMod val="50000"/>
                    <a:lumOff val="50000"/>
                  </a:schemeClr>
                </a:solidFill>
                <a:round/>
              </a:ln>
              <a:effectLst/>
            </c:spPr>
          </c:errBars>
          <c:xVal>
            <c:numRef>
              <c:f>time!$O$7:$O$10</c:f>
              <c:numCache>
                <c:formatCode>General</c:formatCode>
                <c:ptCount val="4"/>
                <c:pt idx="0">
                  <c:v>5</c:v>
                </c:pt>
                <c:pt idx="1">
                  <c:v>10</c:v>
                </c:pt>
                <c:pt idx="2">
                  <c:v>15</c:v>
                </c:pt>
                <c:pt idx="3">
                  <c:v>20</c:v>
                </c:pt>
              </c:numCache>
            </c:numRef>
          </c:xVal>
          <c:yVal>
            <c:numRef>
              <c:f>time!$U$7:$U$10</c:f>
              <c:numCache>
                <c:formatCode>General</c:formatCode>
                <c:ptCount val="4"/>
                <c:pt idx="0">
                  <c:v>339.25</c:v>
                </c:pt>
                <c:pt idx="1">
                  <c:v>147.34333333333333</c:v>
                </c:pt>
                <c:pt idx="2">
                  <c:v>376.87000000000006</c:v>
                </c:pt>
                <c:pt idx="3">
                  <c:v>526.59666666666669</c:v>
                </c:pt>
              </c:numCache>
            </c:numRef>
          </c:y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6="http://schemas.microsoft.com/office/drawing/2014/chart" uri="{C3380CC4-5D6E-409C-BE32-E72D297353CC}">
              <c16:uniqueId val="{00000005-0C5C-4DA6-9A14-4107B1EB299F}"/>
            </c:ext>
          </c:extLst>
        </c:ser>
        <c:ser>
          <c:idx val="6"/>
          <c:order val="6"/>
          <c:spPr>
            <a:ln w="25400" cap="flat" cmpd="dbl" algn="ctr">
              <a:solidFill>
                <a:schemeClr val="accent1">
                  <a:lumMod val="60000"/>
                  <a:alpha val="50000"/>
                </a:schemeClr>
              </a:solidFill>
              <a:round/>
            </a:ln>
            <a:effectLst/>
          </c:spPr>
          <c:marker>
            <c:symbol val="circle"/>
            <c:size val="6"/>
            <c:spPr>
              <a:noFill/>
              <a:ln w="34925" cap="flat" cmpd="dbl" algn="ctr">
                <a:solidFill>
                  <a:schemeClr val="accent1">
                    <a:lumMod val="60000"/>
                    <a:lumMod val="75000"/>
                    <a:alpha val="70000"/>
                  </a:schemeClr>
                </a:solidFill>
                <a:round/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time!$AD$7:$AD$10</c:f>
                <c:numCache>
                  <c:formatCode>General</c:formatCode>
                  <c:ptCount val="4"/>
                  <c:pt idx="0">
                    <c:v>118.77807415512335</c:v>
                  </c:pt>
                  <c:pt idx="1">
                    <c:v>101.20628290773249</c:v>
                  </c:pt>
                  <c:pt idx="2">
                    <c:v>156.79361817369988</c:v>
                  </c:pt>
                  <c:pt idx="3">
                    <c:v>81.824280626229665</c:v>
                  </c:pt>
                </c:numCache>
              </c:numRef>
            </c:plus>
            <c:minus>
              <c:numRef>
                <c:f>time!$AD$7:$AD$10</c:f>
                <c:numCache>
                  <c:formatCode>General</c:formatCode>
                  <c:ptCount val="4"/>
                  <c:pt idx="0">
                    <c:v>118.77807415512335</c:v>
                  </c:pt>
                  <c:pt idx="1">
                    <c:v>101.20628290773249</c:v>
                  </c:pt>
                  <c:pt idx="2">
                    <c:v>156.79361817369988</c:v>
                  </c:pt>
                  <c:pt idx="3">
                    <c:v>81.824280626229665</c:v>
                  </c:pt>
                </c:numCache>
              </c:numRef>
            </c:minus>
            <c:spPr>
              <a:noFill/>
              <a:ln w="9525">
                <a:solidFill>
                  <a:schemeClr val="tx1">
                    <a:lumMod val="50000"/>
                    <a:lumOff val="50000"/>
                  </a:schemeClr>
                </a:solidFill>
                <a:round/>
              </a:ln>
              <a:effectLst/>
            </c:spPr>
          </c:errBars>
          <c:xVal>
            <c:numRef>
              <c:f>time!$O$7:$O$10</c:f>
              <c:numCache>
                <c:formatCode>General</c:formatCode>
                <c:ptCount val="4"/>
                <c:pt idx="0">
                  <c:v>5</c:v>
                </c:pt>
                <c:pt idx="1">
                  <c:v>10</c:v>
                </c:pt>
                <c:pt idx="2">
                  <c:v>15</c:v>
                </c:pt>
                <c:pt idx="3">
                  <c:v>20</c:v>
                </c:pt>
              </c:numCache>
            </c:numRef>
          </c:xVal>
          <c:yVal>
            <c:numRef>
              <c:f>time!$V$7:$V$10</c:f>
              <c:numCache>
                <c:formatCode>General</c:formatCode>
                <c:ptCount val="4"/>
                <c:pt idx="0">
                  <c:v>218.9</c:v>
                </c:pt>
                <c:pt idx="1">
                  <c:v>307.48</c:v>
                </c:pt>
                <c:pt idx="2">
                  <c:v>489.35999999999996</c:v>
                </c:pt>
                <c:pt idx="3">
                  <c:v>319.13</c:v>
                </c:pt>
              </c:numCache>
            </c:numRef>
          </c:y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6="http://schemas.microsoft.com/office/drawing/2014/chart" uri="{C3380CC4-5D6E-409C-BE32-E72D297353CC}">
              <c16:uniqueId val="{00000006-0C5C-4DA6-9A14-4107B1EB299F}"/>
            </c:ext>
          </c:extLst>
        </c:ser>
        <c:ser>
          <c:idx val="7"/>
          <c:order val="7"/>
          <c:spPr>
            <a:ln w="25400" cap="flat" cmpd="dbl" algn="ctr">
              <a:solidFill>
                <a:schemeClr val="accent2">
                  <a:lumMod val="60000"/>
                  <a:alpha val="50000"/>
                </a:schemeClr>
              </a:solidFill>
              <a:round/>
            </a:ln>
            <a:effectLst/>
          </c:spPr>
          <c:marker>
            <c:symbol val="circle"/>
            <c:size val="6"/>
            <c:spPr>
              <a:noFill/>
              <a:ln w="34925" cap="flat" cmpd="dbl" algn="ctr">
                <a:solidFill>
                  <a:schemeClr val="accent2">
                    <a:lumMod val="60000"/>
                    <a:lumMod val="75000"/>
                    <a:alpha val="70000"/>
                  </a:schemeClr>
                </a:solidFill>
                <a:round/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time!$AE$7:$AE$10</c:f>
                <c:numCache>
                  <c:formatCode>General</c:formatCode>
                  <c:ptCount val="4"/>
                  <c:pt idx="0">
                    <c:v>22.279608015702021</c:v>
                  </c:pt>
                  <c:pt idx="1">
                    <c:v>65.994275888140905</c:v>
                  </c:pt>
                  <c:pt idx="2">
                    <c:v>37.678432823035564</c:v>
                  </c:pt>
                  <c:pt idx="3">
                    <c:v>34.826329598930762</c:v>
                  </c:pt>
                </c:numCache>
              </c:numRef>
            </c:plus>
            <c:minus>
              <c:numRef>
                <c:f>time!$AE$7:$AE$10</c:f>
                <c:numCache>
                  <c:formatCode>General</c:formatCode>
                  <c:ptCount val="4"/>
                  <c:pt idx="0">
                    <c:v>22.279608015702021</c:v>
                  </c:pt>
                  <c:pt idx="1">
                    <c:v>65.994275888140905</c:v>
                  </c:pt>
                  <c:pt idx="2">
                    <c:v>37.678432823035564</c:v>
                  </c:pt>
                  <c:pt idx="3">
                    <c:v>34.826329598930762</c:v>
                  </c:pt>
                </c:numCache>
              </c:numRef>
            </c:minus>
            <c:spPr>
              <a:noFill/>
              <a:ln w="9525">
                <a:solidFill>
                  <a:schemeClr val="tx1">
                    <a:lumMod val="50000"/>
                    <a:lumOff val="50000"/>
                  </a:schemeClr>
                </a:solidFill>
                <a:round/>
              </a:ln>
              <a:effectLst/>
            </c:spPr>
          </c:errBars>
          <c:xVal>
            <c:numRef>
              <c:f>time!$O$7:$O$10</c:f>
              <c:numCache>
                <c:formatCode>General</c:formatCode>
                <c:ptCount val="4"/>
                <c:pt idx="0">
                  <c:v>5</c:v>
                </c:pt>
                <c:pt idx="1">
                  <c:v>10</c:v>
                </c:pt>
                <c:pt idx="2">
                  <c:v>15</c:v>
                </c:pt>
                <c:pt idx="3">
                  <c:v>20</c:v>
                </c:pt>
              </c:numCache>
            </c:numRef>
          </c:xVal>
          <c:yVal>
            <c:numRef>
              <c:f>time!$W$7:$W$10</c:f>
              <c:numCache>
                <c:formatCode>General</c:formatCode>
                <c:ptCount val="4"/>
                <c:pt idx="0">
                  <c:v>215.14333333333335</c:v>
                </c:pt>
                <c:pt idx="1">
                  <c:v>375.78499999999997</c:v>
                </c:pt>
                <c:pt idx="2">
                  <c:v>264.46999999999997</c:v>
                </c:pt>
                <c:pt idx="3">
                  <c:v>238.01666666666665</c:v>
                </c:pt>
              </c:numCache>
            </c:numRef>
          </c:y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6="http://schemas.microsoft.com/office/drawing/2014/chart" uri="{C3380CC4-5D6E-409C-BE32-E72D297353CC}">
              <c16:uniqueId val="{00000007-0C5C-4DA6-9A14-4107B1EB299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093079152"/>
        <c:axId val="2093073744"/>
      </c:scatterChart>
      <c:valAx>
        <c:axId val="2093079152"/>
        <c:scaling>
          <c:orientation val="minMax"/>
          <c:max val="21"/>
          <c:min val="4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cap="all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ES"/>
                  <a:t>time (min)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0" i="0" u="none" strike="noStrike" kern="1200" cap="all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none" spc="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2093073744"/>
        <c:crosses val="autoZero"/>
        <c:crossBetween val="midCat"/>
      </c:valAx>
      <c:valAx>
        <c:axId val="2093073744"/>
        <c:scaling>
          <c:orientation val="minMax"/>
          <c:max val="3000"/>
          <c:min val="-5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0" i="0" u="none" strike="noStrike" kern="1200" cap="all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ES"/>
                  <a:t>Peak area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0" i="0" u="none" strike="noStrike" kern="1200" cap="all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2093079152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t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2000" b="0" i="0" u="none" strike="noStrike" kern="1200" spc="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j-lt"/>
                <a:ea typeface="+mj-ea"/>
                <a:cs typeface="+mj-cs"/>
              </a:defRPr>
            </a:pPr>
            <a:r>
              <a:rPr lang="en-US" baseline="0"/>
              <a:t>Speed of agitation</a:t>
            </a:r>
            <a:endParaRPr lang="en-US"/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000" b="0" i="0" u="none" strike="noStrike" kern="1200" spc="0" normalizeH="0" baseline="0">
              <a:solidFill>
                <a:schemeClr val="tx1">
                  <a:lumMod val="65000"/>
                  <a:lumOff val="35000"/>
                </a:schemeClr>
              </a:solidFill>
              <a:latin typeface="+mj-lt"/>
              <a:ea typeface="+mj-ea"/>
              <a:cs typeface="+mj-cs"/>
            </a:defRPr>
          </a:pPr>
          <a:endParaRPr lang="es-ES"/>
        </a:p>
      </c:txPr>
    </c:title>
    <c:autoTitleDeleted val="0"/>
    <c:plotArea>
      <c:layout>
        <c:manualLayout>
          <c:layoutTarget val="inner"/>
          <c:xMode val="edge"/>
          <c:yMode val="edge"/>
          <c:x val="0.12446626967328009"/>
          <c:y val="0.23485848052777189"/>
          <c:w val="0.83940469806865536"/>
          <c:h val="0.70268593575680194"/>
        </c:manualLayout>
      </c:layout>
      <c:scatterChart>
        <c:scatterStyle val="lineMarker"/>
        <c:varyColors val="0"/>
        <c:ser>
          <c:idx val="0"/>
          <c:order val="0"/>
          <c:spPr>
            <a:ln w="25400" cap="flat" cmpd="dbl" algn="ctr">
              <a:solidFill>
                <a:schemeClr val="accent1">
                  <a:alpha val="50000"/>
                </a:schemeClr>
              </a:solidFill>
              <a:round/>
            </a:ln>
            <a:effectLst/>
          </c:spPr>
          <c:marker>
            <c:symbol val="circle"/>
            <c:size val="6"/>
            <c:spPr>
              <a:noFill/>
              <a:ln w="34925" cap="flat" cmpd="dbl" algn="ctr">
                <a:solidFill>
                  <a:schemeClr val="accent1">
                    <a:lumMod val="75000"/>
                    <a:alpha val="70000"/>
                  </a:schemeClr>
                </a:solidFill>
                <a:round/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stirring!$X$7:$X$10</c:f>
                <c:numCache>
                  <c:formatCode>General</c:formatCode>
                  <c:ptCount val="4"/>
                  <c:pt idx="0">
                    <c:v>86.684220305658968</c:v>
                  </c:pt>
                  <c:pt idx="1">
                    <c:v>5.7981405065187346</c:v>
                  </c:pt>
                  <c:pt idx="2">
                    <c:v>119.01314234150777</c:v>
                  </c:pt>
                  <c:pt idx="3">
                    <c:v>169.45814011135619</c:v>
                  </c:pt>
                </c:numCache>
              </c:numRef>
            </c:plus>
            <c:minus>
              <c:numRef>
                <c:f>stirring!$X$7:$X$10</c:f>
                <c:numCache>
                  <c:formatCode>General</c:formatCode>
                  <c:ptCount val="4"/>
                  <c:pt idx="0">
                    <c:v>86.684220305658968</c:v>
                  </c:pt>
                  <c:pt idx="1">
                    <c:v>5.7981405065187346</c:v>
                  </c:pt>
                  <c:pt idx="2">
                    <c:v>119.01314234150777</c:v>
                  </c:pt>
                  <c:pt idx="3">
                    <c:v>169.45814011135619</c:v>
                  </c:pt>
                </c:numCache>
              </c:numRef>
            </c:minus>
            <c:spPr>
              <a:noFill/>
              <a:ln w="9525">
                <a:solidFill>
                  <a:schemeClr val="tx1">
                    <a:lumMod val="50000"/>
                    <a:lumOff val="50000"/>
                  </a:schemeClr>
                </a:solidFill>
                <a:round/>
              </a:ln>
              <a:effectLst/>
            </c:spPr>
          </c:errBars>
          <c:xVal>
            <c:numRef>
              <c:f>stirring!$O$7:$O$10</c:f>
              <c:numCache>
                <c:formatCode>General</c:formatCode>
                <c:ptCount val="4"/>
                <c:pt idx="0">
                  <c:v>500</c:v>
                </c:pt>
                <c:pt idx="1">
                  <c:v>750</c:v>
                </c:pt>
                <c:pt idx="2">
                  <c:v>1000</c:v>
                </c:pt>
                <c:pt idx="3">
                  <c:v>1250</c:v>
                </c:pt>
              </c:numCache>
            </c:numRef>
          </c:xVal>
          <c:yVal>
            <c:numRef>
              <c:f>stirring!$P$7:$P$10</c:f>
              <c:numCache>
                <c:formatCode>General</c:formatCode>
                <c:ptCount val="4"/>
                <c:pt idx="0">
                  <c:v>1290.615</c:v>
                </c:pt>
                <c:pt idx="1">
                  <c:v>225.70333333333335</c:v>
                </c:pt>
                <c:pt idx="2">
                  <c:v>621.46499999999992</c:v>
                </c:pt>
                <c:pt idx="3">
                  <c:v>1126.665</c:v>
                </c:pt>
              </c:numCache>
            </c:numRef>
          </c:y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6="http://schemas.microsoft.com/office/drawing/2014/chart" uri="{C3380CC4-5D6E-409C-BE32-E72D297353CC}">
              <c16:uniqueId val="{00000000-EFBD-4B43-8EE4-4F321F71D20E}"/>
            </c:ext>
          </c:extLst>
        </c:ser>
        <c:ser>
          <c:idx val="1"/>
          <c:order val="1"/>
          <c:spPr>
            <a:ln w="25400" cap="flat" cmpd="dbl" algn="ctr">
              <a:solidFill>
                <a:schemeClr val="accent2">
                  <a:alpha val="50000"/>
                </a:schemeClr>
              </a:solidFill>
              <a:round/>
            </a:ln>
            <a:effectLst/>
          </c:spPr>
          <c:marker>
            <c:symbol val="circle"/>
            <c:size val="6"/>
            <c:spPr>
              <a:noFill/>
              <a:ln w="34925" cap="flat" cmpd="dbl" algn="ctr">
                <a:solidFill>
                  <a:schemeClr val="accent2">
                    <a:lumMod val="75000"/>
                    <a:alpha val="70000"/>
                  </a:schemeClr>
                </a:solidFill>
                <a:round/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stirring!$Y$7:$Y$10</c:f>
                <c:numCache>
                  <c:formatCode>General</c:formatCode>
                  <c:ptCount val="4"/>
                  <c:pt idx="0">
                    <c:v>160.31658377514583</c:v>
                  </c:pt>
                  <c:pt idx="1">
                    <c:v>25.625549750200488</c:v>
                  </c:pt>
                  <c:pt idx="2">
                    <c:v>32.746115036749067</c:v>
                  </c:pt>
                  <c:pt idx="3">
                    <c:v>66.369042482169363</c:v>
                  </c:pt>
                </c:numCache>
              </c:numRef>
            </c:plus>
            <c:minus>
              <c:numRef>
                <c:f>stirring!$Y$7:$Y$10</c:f>
                <c:numCache>
                  <c:formatCode>General</c:formatCode>
                  <c:ptCount val="4"/>
                  <c:pt idx="0">
                    <c:v>160.31658377514583</c:v>
                  </c:pt>
                  <c:pt idx="1">
                    <c:v>25.625549750200488</c:v>
                  </c:pt>
                  <c:pt idx="2">
                    <c:v>32.746115036749067</c:v>
                  </c:pt>
                  <c:pt idx="3">
                    <c:v>66.369042482169363</c:v>
                  </c:pt>
                </c:numCache>
              </c:numRef>
            </c:minus>
            <c:spPr>
              <a:noFill/>
              <a:ln w="9525">
                <a:solidFill>
                  <a:schemeClr val="tx1">
                    <a:lumMod val="50000"/>
                    <a:lumOff val="50000"/>
                  </a:schemeClr>
                </a:solidFill>
                <a:round/>
              </a:ln>
              <a:effectLst/>
            </c:spPr>
          </c:errBars>
          <c:xVal>
            <c:numRef>
              <c:f>stirring!$O$7:$O$10</c:f>
              <c:numCache>
                <c:formatCode>General</c:formatCode>
                <c:ptCount val="4"/>
                <c:pt idx="0">
                  <c:v>500</c:v>
                </c:pt>
                <c:pt idx="1">
                  <c:v>750</c:v>
                </c:pt>
                <c:pt idx="2">
                  <c:v>1000</c:v>
                </c:pt>
                <c:pt idx="3">
                  <c:v>1250</c:v>
                </c:pt>
              </c:numCache>
            </c:numRef>
          </c:xVal>
          <c:yVal>
            <c:numRef>
              <c:f>stirring!$Q$7:$Q$10</c:f>
              <c:numCache>
                <c:formatCode>General</c:formatCode>
                <c:ptCount val="4"/>
                <c:pt idx="0">
                  <c:v>365.41666666666669</c:v>
                </c:pt>
                <c:pt idx="1">
                  <c:v>115.22499999999999</c:v>
                </c:pt>
                <c:pt idx="2">
                  <c:v>433.08</c:v>
                </c:pt>
                <c:pt idx="3">
                  <c:v>869.2</c:v>
                </c:pt>
              </c:numCache>
            </c:numRef>
          </c:y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6="http://schemas.microsoft.com/office/drawing/2014/chart" uri="{C3380CC4-5D6E-409C-BE32-E72D297353CC}">
              <c16:uniqueId val="{00000001-EFBD-4B43-8EE4-4F321F71D20E}"/>
            </c:ext>
          </c:extLst>
        </c:ser>
        <c:ser>
          <c:idx val="2"/>
          <c:order val="2"/>
          <c:spPr>
            <a:ln w="25400" cap="flat" cmpd="dbl" algn="ctr">
              <a:solidFill>
                <a:schemeClr val="accent3">
                  <a:alpha val="50000"/>
                </a:schemeClr>
              </a:solidFill>
              <a:round/>
            </a:ln>
            <a:effectLst/>
          </c:spPr>
          <c:marker>
            <c:symbol val="circle"/>
            <c:size val="6"/>
            <c:spPr>
              <a:noFill/>
              <a:ln w="34925" cap="flat" cmpd="dbl" algn="ctr">
                <a:solidFill>
                  <a:schemeClr val="accent3">
                    <a:lumMod val="75000"/>
                    <a:alpha val="70000"/>
                  </a:schemeClr>
                </a:solidFill>
                <a:round/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stirring!$Z$7:$Z$10</c:f>
                <c:numCache>
                  <c:formatCode>General</c:formatCode>
                  <c:ptCount val="4"/>
                  <c:pt idx="0">
                    <c:v>54.28458759169137</c:v>
                  </c:pt>
                  <c:pt idx="1">
                    <c:v>94.292689271226195</c:v>
                  </c:pt>
                  <c:pt idx="2">
                    <c:v>272.95735967363106</c:v>
                  </c:pt>
                  <c:pt idx="3">
                    <c:v>63.271914780572281</c:v>
                  </c:pt>
                </c:numCache>
              </c:numRef>
            </c:plus>
            <c:minus>
              <c:numRef>
                <c:f>stirring!$Z$7:$Z$10</c:f>
                <c:numCache>
                  <c:formatCode>General</c:formatCode>
                  <c:ptCount val="4"/>
                  <c:pt idx="0">
                    <c:v>54.28458759169137</c:v>
                  </c:pt>
                  <c:pt idx="1">
                    <c:v>94.292689271226195</c:v>
                  </c:pt>
                  <c:pt idx="2">
                    <c:v>272.95735967363106</c:v>
                  </c:pt>
                  <c:pt idx="3">
                    <c:v>63.271914780572281</c:v>
                  </c:pt>
                </c:numCache>
              </c:numRef>
            </c:minus>
            <c:spPr>
              <a:noFill/>
              <a:ln w="9525">
                <a:solidFill>
                  <a:schemeClr val="tx1">
                    <a:lumMod val="50000"/>
                    <a:lumOff val="50000"/>
                  </a:schemeClr>
                </a:solidFill>
                <a:round/>
              </a:ln>
              <a:effectLst/>
            </c:spPr>
          </c:errBars>
          <c:xVal>
            <c:numRef>
              <c:f>stirring!$O$7:$O$10</c:f>
              <c:numCache>
                <c:formatCode>General</c:formatCode>
                <c:ptCount val="4"/>
                <c:pt idx="0">
                  <c:v>500</c:v>
                </c:pt>
                <c:pt idx="1">
                  <c:v>750</c:v>
                </c:pt>
                <c:pt idx="2">
                  <c:v>1000</c:v>
                </c:pt>
                <c:pt idx="3">
                  <c:v>1250</c:v>
                </c:pt>
              </c:numCache>
            </c:numRef>
          </c:xVal>
          <c:yVal>
            <c:numRef>
              <c:f>stirring!$R$7:$R$10</c:f>
              <c:numCache>
                <c:formatCode>General</c:formatCode>
                <c:ptCount val="4"/>
                <c:pt idx="0">
                  <c:v>215.095</c:v>
                </c:pt>
                <c:pt idx="1">
                  <c:v>274.26499999999999</c:v>
                </c:pt>
                <c:pt idx="2">
                  <c:v>489.97</c:v>
                </c:pt>
                <c:pt idx="3">
                  <c:v>319.49</c:v>
                </c:pt>
              </c:numCache>
            </c:numRef>
          </c:y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6="http://schemas.microsoft.com/office/drawing/2014/chart" uri="{C3380CC4-5D6E-409C-BE32-E72D297353CC}">
              <c16:uniqueId val="{00000002-EFBD-4B43-8EE4-4F321F71D20E}"/>
            </c:ext>
          </c:extLst>
        </c:ser>
        <c:ser>
          <c:idx val="3"/>
          <c:order val="3"/>
          <c:spPr>
            <a:ln w="25400" cap="flat" cmpd="dbl" algn="ctr">
              <a:solidFill>
                <a:schemeClr val="accent4">
                  <a:alpha val="50000"/>
                </a:schemeClr>
              </a:solidFill>
              <a:round/>
            </a:ln>
            <a:effectLst/>
          </c:spPr>
          <c:marker>
            <c:symbol val="circle"/>
            <c:size val="6"/>
            <c:spPr>
              <a:noFill/>
              <a:ln w="34925" cap="flat" cmpd="dbl" algn="ctr">
                <a:solidFill>
                  <a:schemeClr val="accent4">
                    <a:lumMod val="75000"/>
                    <a:alpha val="70000"/>
                  </a:schemeClr>
                </a:solidFill>
                <a:round/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stirring!$AA$7:$AA$10</c:f>
                <c:numCache>
                  <c:formatCode>General</c:formatCode>
                  <c:ptCount val="4"/>
                  <c:pt idx="0">
                    <c:v>182.50426022424784</c:v>
                  </c:pt>
                  <c:pt idx="1">
                    <c:v>264.64885499468949</c:v>
                  </c:pt>
                  <c:pt idx="2">
                    <c:v>223.89122012709598</c:v>
                  </c:pt>
                  <c:pt idx="3">
                    <c:v>407.85919138840188</c:v>
                  </c:pt>
                </c:numCache>
              </c:numRef>
            </c:plus>
            <c:minus>
              <c:numRef>
                <c:f>stirring!$AA$7:$AA$10</c:f>
                <c:numCache>
                  <c:formatCode>General</c:formatCode>
                  <c:ptCount val="4"/>
                  <c:pt idx="0">
                    <c:v>182.50426022424784</c:v>
                  </c:pt>
                  <c:pt idx="1">
                    <c:v>264.64885499468949</c:v>
                  </c:pt>
                  <c:pt idx="2">
                    <c:v>223.89122012709598</c:v>
                  </c:pt>
                  <c:pt idx="3">
                    <c:v>407.85919138840188</c:v>
                  </c:pt>
                </c:numCache>
              </c:numRef>
            </c:minus>
            <c:spPr>
              <a:noFill/>
              <a:ln w="9525">
                <a:solidFill>
                  <a:schemeClr val="tx1">
                    <a:lumMod val="50000"/>
                    <a:lumOff val="50000"/>
                  </a:schemeClr>
                </a:solidFill>
                <a:round/>
              </a:ln>
              <a:effectLst/>
            </c:spPr>
          </c:errBars>
          <c:xVal>
            <c:numRef>
              <c:f>stirring!$O$7:$O$10</c:f>
              <c:numCache>
                <c:formatCode>General</c:formatCode>
                <c:ptCount val="4"/>
                <c:pt idx="0">
                  <c:v>500</c:v>
                </c:pt>
                <c:pt idx="1">
                  <c:v>750</c:v>
                </c:pt>
                <c:pt idx="2">
                  <c:v>1000</c:v>
                </c:pt>
                <c:pt idx="3">
                  <c:v>1250</c:v>
                </c:pt>
              </c:numCache>
            </c:numRef>
          </c:xVal>
          <c:yVal>
            <c:numRef>
              <c:f>stirring!$S$7:$S$10</c:f>
              <c:numCache>
                <c:formatCode>General</c:formatCode>
                <c:ptCount val="4"/>
                <c:pt idx="0">
                  <c:v>2264.3199999999997</c:v>
                </c:pt>
                <c:pt idx="1">
                  <c:v>5088.2449999999999</c:v>
                </c:pt>
                <c:pt idx="2">
                  <c:v>5068.375</c:v>
                </c:pt>
                <c:pt idx="3">
                  <c:v>1735.06</c:v>
                </c:pt>
              </c:numCache>
            </c:numRef>
          </c:y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6="http://schemas.microsoft.com/office/drawing/2014/chart" uri="{C3380CC4-5D6E-409C-BE32-E72D297353CC}">
              <c16:uniqueId val="{00000003-EFBD-4B43-8EE4-4F321F71D20E}"/>
            </c:ext>
          </c:extLst>
        </c:ser>
        <c:ser>
          <c:idx val="4"/>
          <c:order val="4"/>
          <c:spPr>
            <a:ln w="25400" cap="flat" cmpd="dbl" algn="ctr">
              <a:solidFill>
                <a:schemeClr val="accent5">
                  <a:alpha val="50000"/>
                </a:schemeClr>
              </a:solidFill>
              <a:round/>
            </a:ln>
            <a:effectLst/>
          </c:spPr>
          <c:marker>
            <c:symbol val="circle"/>
            <c:size val="6"/>
            <c:spPr>
              <a:noFill/>
              <a:ln w="34925" cap="flat" cmpd="dbl" algn="ctr">
                <a:solidFill>
                  <a:schemeClr val="accent5">
                    <a:lumMod val="75000"/>
                    <a:alpha val="70000"/>
                  </a:schemeClr>
                </a:solidFill>
                <a:round/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stirring!$AB$7:$AB$10</c:f>
                <c:numCache>
                  <c:formatCode>General</c:formatCode>
                  <c:ptCount val="4"/>
                  <c:pt idx="0">
                    <c:v>63.303196075184935</c:v>
                  </c:pt>
                  <c:pt idx="1">
                    <c:v>37.530430764025795</c:v>
                  </c:pt>
                  <c:pt idx="2">
                    <c:v>39.124218203051825</c:v>
                  </c:pt>
                  <c:pt idx="3">
                    <c:v>77.021380797801825</c:v>
                  </c:pt>
                </c:numCache>
              </c:numRef>
            </c:plus>
            <c:minus>
              <c:numRef>
                <c:f>stirring!$AB$7:$AB$10</c:f>
                <c:numCache>
                  <c:formatCode>General</c:formatCode>
                  <c:ptCount val="4"/>
                  <c:pt idx="0">
                    <c:v>63.303196075184935</c:v>
                  </c:pt>
                  <c:pt idx="1">
                    <c:v>37.530430764025795</c:v>
                  </c:pt>
                  <c:pt idx="2">
                    <c:v>39.124218203051825</c:v>
                  </c:pt>
                  <c:pt idx="3">
                    <c:v>77.021380797801825</c:v>
                  </c:pt>
                </c:numCache>
              </c:numRef>
            </c:minus>
            <c:spPr>
              <a:noFill/>
              <a:ln w="9525">
                <a:solidFill>
                  <a:schemeClr val="tx1">
                    <a:lumMod val="50000"/>
                    <a:lumOff val="50000"/>
                  </a:schemeClr>
                </a:solidFill>
                <a:round/>
              </a:ln>
              <a:effectLst/>
            </c:spPr>
          </c:errBars>
          <c:xVal>
            <c:numRef>
              <c:f>stirring!$O$7:$O$10</c:f>
              <c:numCache>
                <c:formatCode>General</c:formatCode>
                <c:ptCount val="4"/>
                <c:pt idx="0">
                  <c:v>500</c:v>
                </c:pt>
                <c:pt idx="1">
                  <c:v>750</c:v>
                </c:pt>
                <c:pt idx="2">
                  <c:v>1000</c:v>
                </c:pt>
                <c:pt idx="3">
                  <c:v>1250</c:v>
                </c:pt>
              </c:numCache>
            </c:numRef>
          </c:xVal>
          <c:yVal>
            <c:numRef>
              <c:f>stirring!$T$7:$T$10</c:f>
              <c:numCache>
                <c:formatCode>General</c:formatCode>
                <c:ptCount val="4"/>
                <c:pt idx="0">
                  <c:v>215.90333333333334</c:v>
                </c:pt>
                <c:pt idx="1">
                  <c:v>88.323333333333323</c:v>
                </c:pt>
                <c:pt idx="2">
                  <c:v>165.64499999999998</c:v>
                </c:pt>
                <c:pt idx="3">
                  <c:v>224.67</c:v>
                </c:pt>
              </c:numCache>
            </c:numRef>
          </c:y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6="http://schemas.microsoft.com/office/drawing/2014/chart" uri="{C3380CC4-5D6E-409C-BE32-E72D297353CC}">
              <c16:uniqueId val="{00000004-EFBD-4B43-8EE4-4F321F71D20E}"/>
            </c:ext>
          </c:extLst>
        </c:ser>
        <c:ser>
          <c:idx val="5"/>
          <c:order val="5"/>
          <c:spPr>
            <a:ln w="25400" cap="flat" cmpd="dbl" algn="ctr">
              <a:solidFill>
                <a:schemeClr val="accent6">
                  <a:alpha val="50000"/>
                </a:schemeClr>
              </a:solidFill>
              <a:round/>
            </a:ln>
            <a:effectLst/>
          </c:spPr>
          <c:marker>
            <c:symbol val="circle"/>
            <c:size val="6"/>
            <c:spPr>
              <a:noFill/>
              <a:ln w="34925" cap="flat" cmpd="dbl" algn="ctr">
                <a:solidFill>
                  <a:schemeClr val="accent6">
                    <a:lumMod val="75000"/>
                    <a:alpha val="70000"/>
                  </a:schemeClr>
                </a:solidFill>
                <a:round/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stirring!$AC$7:$AC$10</c:f>
                <c:numCache>
                  <c:formatCode>General</c:formatCode>
                  <c:ptCount val="4"/>
                  <c:pt idx="0">
                    <c:v>237.62323381774033</c:v>
                  </c:pt>
                  <c:pt idx="1">
                    <c:v>65.244742700082725</c:v>
                  </c:pt>
                  <c:pt idx="2">
                    <c:v>288.15308440132981</c:v>
                  </c:pt>
                  <c:pt idx="3">
                    <c:v>204.42974865056533</c:v>
                  </c:pt>
                </c:numCache>
              </c:numRef>
            </c:plus>
            <c:minus>
              <c:numRef>
                <c:f>stirring!$AC$7:$AC$10</c:f>
                <c:numCache>
                  <c:formatCode>General</c:formatCode>
                  <c:ptCount val="4"/>
                  <c:pt idx="0">
                    <c:v>237.62323381774033</c:v>
                  </c:pt>
                  <c:pt idx="1">
                    <c:v>65.244742700082725</c:v>
                  </c:pt>
                  <c:pt idx="2">
                    <c:v>288.15308440132981</c:v>
                  </c:pt>
                  <c:pt idx="3">
                    <c:v>204.42974865056533</c:v>
                  </c:pt>
                </c:numCache>
              </c:numRef>
            </c:minus>
            <c:spPr>
              <a:noFill/>
              <a:ln w="9525">
                <a:solidFill>
                  <a:schemeClr val="tx1">
                    <a:lumMod val="50000"/>
                    <a:lumOff val="50000"/>
                  </a:schemeClr>
                </a:solidFill>
                <a:round/>
              </a:ln>
              <a:effectLst/>
            </c:spPr>
          </c:errBars>
          <c:xVal>
            <c:numRef>
              <c:f>stirring!$O$7:$O$10</c:f>
              <c:numCache>
                <c:formatCode>General</c:formatCode>
                <c:ptCount val="4"/>
                <c:pt idx="0">
                  <c:v>500</c:v>
                </c:pt>
                <c:pt idx="1">
                  <c:v>750</c:v>
                </c:pt>
                <c:pt idx="2">
                  <c:v>1000</c:v>
                </c:pt>
                <c:pt idx="3">
                  <c:v>1250</c:v>
                </c:pt>
              </c:numCache>
            </c:numRef>
          </c:xVal>
          <c:yVal>
            <c:numRef>
              <c:f>stirring!$U$7:$U$10</c:f>
              <c:numCache>
                <c:formatCode>General</c:formatCode>
                <c:ptCount val="4"/>
                <c:pt idx="0">
                  <c:v>1128.7449999999999</c:v>
                </c:pt>
                <c:pt idx="1">
                  <c:v>454.55666666666667</c:v>
                </c:pt>
                <c:pt idx="2">
                  <c:v>830.60500000000002</c:v>
                </c:pt>
                <c:pt idx="3">
                  <c:v>2077.9449999999997</c:v>
                </c:pt>
              </c:numCache>
            </c:numRef>
          </c:y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6="http://schemas.microsoft.com/office/drawing/2014/chart" uri="{C3380CC4-5D6E-409C-BE32-E72D297353CC}">
              <c16:uniqueId val="{00000005-EFBD-4B43-8EE4-4F321F71D20E}"/>
            </c:ext>
          </c:extLst>
        </c:ser>
        <c:ser>
          <c:idx val="6"/>
          <c:order val="6"/>
          <c:spPr>
            <a:ln w="25400" cap="flat" cmpd="dbl" algn="ctr">
              <a:solidFill>
                <a:schemeClr val="accent1">
                  <a:lumMod val="60000"/>
                  <a:alpha val="50000"/>
                </a:schemeClr>
              </a:solidFill>
              <a:round/>
            </a:ln>
            <a:effectLst/>
          </c:spPr>
          <c:marker>
            <c:symbol val="circle"/>
            <c:size val="6"/>
            <c:spPr>
              <a:noFill/>
              <a:ln w="34925" cap="flat" cmpd="dbl" algn="ctr">
                <a:solidFill>
                  <a:schemeClr val="accent1">
                    <a:lumMod val="60000"/>
                    <a:lumMod val="75000"/>
                    <a:alpha val="70000"/>
                  </a:schemeClr>
                </a:solidFill>
                <a:round/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stirring!$AD$7:$AD$10</c:f>
                <c:numCache>
                  <c:formatCode>General</c:formatCode>
                  <c:ptCount val="4"/>
                  <c:pt idx="0">
                    <c:v>32.754364594661311</c:v>
                  </c:pt>
                  <c:pt idx="1">
                    <c:v>24.555398591755761</c:v>
                  </c:pt>
                  <c:pt idx="2">
                    <c:v>175.06902667233857</c:v>
                  </c:pt>
                  <c:pt idx="3">
                    <c:v>132.8578718029157</c:v>
                  </c:pt>
                </c:numCache>
              </c:numRef>
            </c:plus>
            <c:minus>
              <c:numRef>
                <c:f>stirring!$AD$7:$AD$10</c:f>
                <c:numCache>
                  <c:formatCode>General</c:formatCode>
                  <c:ptCount val="4"/>
                  <c:pt idx="0">
                    <c:v>32.754364594661311</c:v>
                  </c:pt>
                  <c:pt idx="1">
                    <c:v>24.555398591755761</c:v>
                  </c:pt>
                  <c:pt idx="2">
                    <c:v>175.06902667233857</c:v>
                  </c:pt>
                  <c:pt idx="3">
                    <c:v>132.8578718029157</c:v>
                  </c:pt>
                </c:numCache>
              </c:numRef>
            </c:minus>
            <c:spPr>
              <a:noFill/>
              <a:ln w="9525">
                <a:solidFill>
                  <a:schemeClr val="tx1">
                    <a:lumMod val="50000"/>
                    <a:lumOff val="50000"/>
                  </a:schemeClr>
                </a:solidFill>
                <a:round/>
              </a:ln>
              <a:effectLst/>
            </c:spPr>
          </c:errBars>
          <c:xVal>
            <c:numRef>
              <c:f>stirring!$O$7:$O$10</c:f>
              <c:numCache>
                <c:formatCode>General</c:formatCode>
                <c:ptCount val="4"/>
                <c:pt idx="0">
                  <c:v>500</c:v>
                </c:pt>
                <c:pt idx="1">
                  <c:v>750</c:v>
                </c:pt>
                <c:pt idx="2">
                  <c:v>1000</c:v>
                </c:pt>
                <c:pt idx="3">
                  <c:v>1250</c:v>
                </c:pt>
              </c:numCache>
            </c:numRef>
          </c:xVal>
          <c:yVal>
            <c:numRef>
              <c:f>stirring!$V$7:$V$10</c:f>
              <c:numCache>
                <c:formatCode>General</c:formatCode>
                <c:ptCount val="4"/>
                <c:pt idx="0">
                  <c:v>196.5</c:v>
                </c:pt>
                <c:pt idx="1">
                  <c:v>303.83999999999997</c:v>
                </c:pt>
                <c:pt idx="2">
                  <c:v>529.72</c:v>
                </c:pt>
                <c:pt idx="3">
                  <c:v>425.26</c:v>
                </c:pt>
              </c:numCache>
            </c:numRef>
          </c:y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6="http://schemas.microsoft.com/office/drawing/2014/chart" uri="{C3380CC4-5D6E-409C-BE32-E72D297353CC}">
              <c16:uniqueId val="{00000006-EFBD-4B43-8EE4-4F321F71D20E}"/>
            </c:ext>
          </c:extLst>
        </c:ser>
        <c:ser>
          <c:idx val="7"/>
          <c:order val="7"/>
          <c:spPr>
            <a:ln w="25400" cap="flat" cmpd="dbl" algn="ctr">
              <a:solidFill>
                <a:schemeClr val="accent2">
                  <a:lumMod val="60000"/>
                  <a:alpha val="50000"/>
                </a:schemeClr>
              </a:solidFill>
              <a:round/>
            </a:ln>
            <a:effectLst/>
          </c:spPr>
          <c:marker>
            <c:symbol val="circle"/>
            <c:size val="6"/>
            <c:spPr>
              <a:noFill/>
              <a:ln w="34925" cap="flat" cmpd="dbl" algn="ctr">
                <a:solidFill>
                  <a:schemeClr val="accent2">
                    <a:lumMod val="60000"/>
                    <a:lumMod val="75000"/>
                    <a:alpha val="70000"/>
                  </a:schemeClr>
                </a:solidFill>
                <a:round/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stirring!$AE$7:$AE$10</c:f>
                <c:numCache>
                  <c:formatCode>General</c:formatCode>
                  <c:ptCount val="4"/>
                  <c:pt idx="0">
                    <c:v>23.376950186027262</c:v>
                  </c:pt>
                  <c:pt idx="1">
                    <c:v>12.954196231337546</c:v>
                  </c:pt>
                  <c:pt idx="2">
                    <c:v>92.977470658219133</c:v>
                  </c:pt>
                  <c:pt idx="3">
                    <c:v>14.502760082136122</c:v>
                  </c:pt>
                </c:numCache>
              </c:numRef>
            </c:plus>
            <c:minus>
              <c:numRef>
                <c:f>stirring!$AE$7:$AE$10</c:f>
                <c:numCache>
                  <c:formatCode>General</c:formatCode>
                  <c:ptCount val="4"/>
                  <c:pt idx="0">
                    <c:v>23.376950186027262</c:v>
                  </c:pt>
                  <c:pt idx="1">
                    <c:v>12.954196231337546</c:v>
                  </c:pt>
                  <c:pt idx="2">
                    <c:v>92.977470658219133</c:v>
                  </c:pt>
                  <c:pt idx="3">
                    <c:v>14.502760082136122</c:v>
                  </c:pt>
                </c:numCache>
              </c:numRef>
            </c:minus>
            <c:spPr>
              <a:noFill/>
              <a:ln w="9525">
                <a:solidFill>
                  <a:schemeClr val="tx1">
                    <a:lumMod val="50000"/>
                    <a:lumOff val="50000"/>
                  </a:schemeClr>
                </a:solidFill>
                <a:round/>
              </a:ln>
              <a:effectLst/>
            </c:spPr>
          </c:errBars>
          <c:xVal>
            <c:numRef>
              <c:f>stirring!$O$7:$O$10</c:f>
              <c:numCache>
                <c:formatCode>General</c:formatCode>
                <c:ptCount val="4"/>
                <c:pt idx="0">
                  <c:v>500</c:v>
                </c:pt>
                <c:pt idx="1">
                  <c:v>750</c:v>
                </c:pt>
                <c:pt idx="2">
                  <c:v>1000</c:v>
                </c:pt>
                <c:pt idx="3">
                  <c:v>1250</c:v>
                </c:pt>
              </c:numCache>
            </c:numRef>
          </c:xVal>
          <c:yVal>
            <c:numRef>
              <c:f>stirring!$W$7:$W$10</c:f>
              <c:numCache>
                <c:formatCode>General</c:formatCode>
                <c:ptCount val="4"/>
                <c:pt idx="0">
                  <c:v>204.07</c:v>
                </c:pt>
                <c:pt idx="1">
                  <c:v>212.12</c:v>
                </c:pt>
                <c:pt idx="2">
                  <c:v>310.745</c:v>
                </c:pt>
                <c:pt idx="3">
                  <c:v>310.09500000000003</c:v>
                </c:pt>
              </c:numCache>
            </c:numRef>
          </c:y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6="http://schemas.microsoft.com/office/drawing/2014/chart" uri="{C3380CC4-5D6E-409C-BE32-E72D297353CC}">
              <c16:uniqueId val="{00000007-EFBD-4B43-8EE4-4F321F71D20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093079152"/>
        <c:axId val="2093073744"/>
      </c:scatterChart>
      <c:valAx>
        <c:axId val="2093079152"/>
        <c:scaling>
          <c:orientation val="minMax"/>
          <c:max val="1300"/>
          <c:min val="40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cap="all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ES"/>
                  <a:t>Speed of agitation (rpm)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0" i="0" u="none" strike="noStrike" kern="1200" cap="all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none" spc="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2093073744"/>
        <c:crosses val="autoZero"/>
        <c:crossBetween val="midCat"/>
        <c:majorUnit val="200"/>
      </c:valAx>
      <c:valAx>
        <c:axId val="2093073744"/>
        <c:scaling>
          <c:orientation val="minMax"/>
          <c:max val="6000"/>
          <c:min val="-5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0" i="0" u="none" strike="noStrike" kern="1200" cap="all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ES"/>
                  <a:t>peak area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0" i="0" u="none" strike="noStrike" kern="1200" cap="all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2093079152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t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2000" b="0" i="0" u="none" strike="noStrike" kern="1200" spc="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j-lt"/>
                <a:ea typeface="+mj-ea"/>
                <a:cs typeface="+mj-cs"/>
              </a:defRPr>
            </a:pPr>
            <a:r>
              <a:rPr lang="en-US"/>
              <a:t>Temperature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000" b="0" i="0" u="none" strike="noStrike" kern="1200" spc="0" normalizeH="0" baseline="0">
              <a:solidFill>
                <a:schemeClr val="tx1">
                  <a:lumMod val="65000"/>
                  <a:lumOff val="35000"/>
                </a:schemeClr>
              </a:solidFill>
              <a:latin typeface="+mj-lt"/>
              <a:ea typeface="+mj-ea"/>
              <a:cs typeface="+mj-cs"/>
            </a:defRPr>
          </a:pPr>
          <a:endParaRPr lang="es-ES"/>
        </a:p>
      </c:txPr>
    </c:title>
    <c:autoTitleDeleted val="0"/>
    <c:plotArea>
      <c:layout>
        <c:manualLayout>
          <c:layoutTarget val="inner"/>
          <c:xMode val="edge"/>
          <c:yMode val="edge"/>
          <c:x val="0.10017478773734564"/>
          <c:y val="0.15295837844668467"/>
          <c:w val="0.87911932671288051"/>
          <c:h val="0.77227223621131735"/>
        </c:manualLayout>
      </c:layout>
      <c:scatterChart>
        <c:scatterStyle val="lineMarker"/>
        <c:varyColors val="0"/>
        <c:ser>
          <c:idx val="0"/>
          <c:order val="0"/>
          <c:spPr>
            <a:ln w="25400" cap="flat" cmpd="dbl" algn="ctr">
              <a:solidFill>
                <a:schemeClr val="accent1">
                  <a:alpha val="50000"/>
                </a:schemeClr>
              </a:solidFill>
              <a:round/>
            </a:ln>
            <a:effectLst/>
          </c:spPr>
          <c:marker>
            <c:symbol val="circle"/>
            <c:size val="6"/>
            <c:spPr>
              <a:noFill/>
              <a:ln w="34925" cap="flat" cmpd="dbl" algn="ctr">
                <a:solidFill>
                  <a:schemeClr val="accent1">
                    <a:lumMod val="75000"/>
                    <a:alpha val="70000"/>
                  </a:schemeClr>
                </a:solidFill>
                <a:round/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temperature!$X$7:$X$10</c:f>
                <c:numCache>
                  <c:formatCode>General</c:formatCode>
                  <c:ptCount val="4"/>
                  <c:pt idx="0">
                    <c:v>64.169940392679194</c:v>
                  </c:pt>
                  <c:pt idx="1">
                    <c:v>145.30337246602349</c:v>
                  </c:pt>
                  <c:pt idx="2">
                    <c:v>144.76597131232188</c:v>
                  </c:pt>
                  <c:pt idx="3">
                    <c:v>16.844738050798004</c:v>
                  </c:pt>
                </c:numCache>
              </c:numRef>
            </c:plus>
            <c:minus>
              <c:numRef>
                <c:f>temperature!$X$7:$X$10</c:f>
                <c:numCache>
                  <c:formatCode>General</c:formatCode>
                  <c:ptCount val="4"/>
                  <c:pt idx="0">
                    <c:v>64.169940392679194</c:v>
                  </c:pt>
                  <c:pt idx="1">
                    <c:v>145.30337246602349</c:v>
                  </c:pt>
                  <c:pt idx="2">
                    <c:v>144.76597131232188</c:v>
                  </c:pt>
                  <c:pt idx="3">
                    <c:v>16.844738050798004</c:v>
                  </c:pt>
                </c:numCache>
              </c:numRef>
            </c:minus>
            <c:spPr>
              <a:noFill/>
              <a:ln w="9525">
                <a:solidFill>
                  <a:schemeClr val="tx1">
                    <a:lumMod val="50000"/>
                    <a:lumOff val="50000"/>
                  </a:schemeClr>
                </a:solidFill>
                <a:round/>
              </a:ln>
              <a:effectLst/>
            </c:spPr>
          </c:errBars>
          <c:xVal>
            <c:numRef>
              <c:f>temperature!$O$7:$O$10</c:f>
              <c:numCache>
                <c:formatCode>General</c:formatCode>
                <c:ptCount val="4"/>
                <c:pt idx="0">
                  <c:v>20</c:v>
                </c:pt>
                <c:pt idx="1">
                  <c:v>30</c:v>
                </c:pt>
                <c:pt idx="2">
                  <c:v>40</c:v>
                </c:pt>
                <c:pt idx="3">
                  <c:v>50</c:v>
                </c:pt>
              </c:numCache>
            </c:numRef>
          </c:xVal>
          <c:yVal>
            <c:numRef>
              <c:f>temperature!$P$7:$P$10</c:f>
              <c:numCache>
                <c:formatCode>General</c:formatCode>
                <c:ptCount val="4"/>
                <c:pt idx="0">
                  <c:v>1091.355</c:v>
                </c:pt>
                <c:pt idx="1">
                  <c:v>2182.7249999999999</c:v>
                </c:pt>
                <c:pt idx="2">
                  <c:v>2174.1149999999998</c:v>
                </c:pt>
                <c:pt idx="3">
                  <c:v>1069.49</c:v>
                </c:pt>
              </c:numCache>
            </c:numRef>
          </c:y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6="http://schemas.microsoft.com/office/drawing/2014/chart" uri="{C3380CC4-5D6E-409C-BE32-E72D297353CC}">
              <c16:uniqueId val="{00000000-0143-413F-80FF-247BE981FA2A}"/>
            </c:ext>
          </c:extLst>
        </c:ser>
        <c:ser>
          <c:idx val="1"/>
          <c:order val="1"/>
          <c:spPr>
            <a:ln w="25400" cap="flat" cmpd="dbl" algn="ctr">
              <a:solidFill>
                <a:schemeClr val="accent2">
                  <a:alpha val="50000"/>
                </a:schemeClr>
              </a:solidFill>
              <a:round/>
            </a:ln>
            <a:effectLst/>
          </c:spPr>
          <c:marker>
            <c:symbol val="circle"/>
            <c:size val="6"/>
            <c:spPr>
              <a:noFill/>
              <a:ln w="34925" cap="flat" cmpd="dbl" algn="ctr">
                <a:solidFill>
                  <a:schemeClr val="accent2">
                    <a:lumMod val="75000"/>
                    <a:alpha val="70000"/>
                  </a:schemeClr>
                </a:solidFill>
                <a:round/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temperature!$Y$7:$Y$10</c:f>
                <c:numCache>
                  <c:formatCode>General</c:formatCode>
                  <c:ptCount val="4"/>
                  <c:pt idx="0">
                    <c:v>122.803234688668</c:v>
                  </c:pt>
                  <c:pt idx="1">
                    <c:v>81.861752057966498</c:v>
                  </c:pt>
                  <c:pt idx="2">
                    <c:v>27.138758261939689</c:v>
                  </c:pt>
                  <c:pt idx="3">
                    <c:v>160.01826458251566</c:v>
                  </c:pt>
                </c:numCache>
              </c:numRef>
            </c:plus>
            <c:minus>
              <c:numRef>
                <c:f>temperature!$Y$7:$Y$10</c:f>
                <c:numCache>
                  <c:formatCode>General</c:formatCode>
                  <c:ptCount val="4"/>
                  <c:pt idx="0">
                    <c:v>122.803234688668</c:v>
                  </c:pt>
                  <c:pt idx="1">
                    <c:v>81.861752057966498</c:v>
                  </c:pt>
                  <c:pt idx="2">
                    <c:v>27.138758261939689</c:v>
                  </c:pt>
                  <c:pt idx="3">
                    <c:v>160.01826458251566</c:v>
                  </c:pt>
                </c:numCache>
              </c:numRef>
            </c:minus>
            <c:spPr>
              <a:noFill/>
              <a:ln w="9525">
                <a:solidFill>
                  <a:schemeClr val="tx1">
                    <a:lumMod val="50000"/>
                    <a:lumOff val="50000"/>
                  </a:schemeClr>
                </a:solidFill>
                <a:round/>
              </a:ln>
              <a:effectLst/>
            </c:spPr>
          </c:errBars>
          <c:xVal>
            <c:numRef>
              <c:f>temperature!$O$7:$O$10</c:f>
              <c:numCache>
                <c:formatCode>General</c:formatCode>
                <c:ptCount val="4"/>
                <c:pt idx="0">
                  <c:v>20</c:v>
                </c:pt>
                <c:pt idx="1">
                  <c:v>30</c:v>
                </c:pt>
                <c:pt idx="2">
                  <c:v>40</c:v>
                </c:pt>
                <c:pt idx="3">
                  <c:v>50</c:v>
                </c:pt>
              </c:numCache>
            </c:numRef>
          </c:xVal>
          <c:yVal>
            <c:numRef>
              <c:f>temperature!$Q$7:$Q$10</c:f>
              <c:numCache>
                <c:formatCode>General</c:formatCode>
                <c:ptCount val="4"/>
                <c:pt idx="0">
                  <c:v>423.92500000000001</c:v>
                </c:pt>
                <c:pt idx="1">
                  <c:v>236.96500000000003</c:v>
                </c:pt>
                <c:pt idx="2">
                  <c:v>214.73</c:v>
                </c:pt>
                <c:pt idx="3">
                  <c:v>231.88</c:v>
                </c:pt>
              </c:numCache>
            </c:numRef>
          </c:y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6="http://schemas.microsoft.com/office/drawing/2014/chart" uri="{C3380CC4-5D6E-409C-BE32-E72D297353CC}">
              <c16:uniqueId val="{00000001-0143-413F-80FF-247BE981FA2A}"/>
            </c:ext>
          </c:extLst>
        </c:ser>
        <c:ser>
          <c:idx val="2"/>
          <c:order val="2"/>
          <c:spPr>
            <a:ln w="25400" cap="flat" cmpd="dbl" algn="ctr">
              <a:solidFill>
                <a:schemeClr val="accent3">
                  <a:alpha val="50000"/>
                </a:schemeClr>
              </a:solidFill>
              <a:round/>
            </a:ln>
            <a:effectLst/>
          </c:spPr>
          <c:marker>
            <c:symbol val="circle"/>
            <c:size val="6"/>
            <c:spPr>
              <a:noFill/>
              <a:ln w="34925" cap="flat" cmpd="dbl" algn="ctr">
                <a:solidFill>
                  <a:schemeClr val="accent3">
                    <a:lumMod val="75000"/>
                    <a:alpha val="70000"/>
                  </a:schemeClr>
                </a:solidFill>
                <a:round/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temperature!$Z$7:$Z$10</c:f>
                <c:numCache>
                  <c:formatCode>General</c:formatCode>
                  <c:ptCount val="4"/>
                  <c:pt idx="0">
                    <c:v>18.23380468616832</c:v>
                  </c:pt>
                  <c:pt idx="1">
                    <c:v>110.73999300162529</c:v>
                  </c:pt>
                  <c:pt idx="2">
                    <c:v>42.376909396509824</c:v>
                  </c:pt>
                  <c:pt idx="3">
                    <c:v>63.568899628670486</c:v>
                  </c:pt>
                </c:numCache>
              </c:numRef>
            </c:plus>
            <c:minus>
              <c:numRef>
                <c:f>temperature!$Z$7:$Z$10</c:f>
                <c:numCache>
                  <c:formatCode>General</c:formatCode>
                  <c:ptCount val="4"/>
                  <c:pt idx="0">
                    <c:v>18.23380468616832</c:v>
                  </c:pt>
                  <c:pt idx="1">
                    <c:v>110.73999300162529</c:v>
                  </c:pt>
                  <c:pt idx="2">
                    <c:v>42.376909396509824</c:v>
                  </c:pt>
                  <c:pt idx="3">
                    <c:v>63.568899628670486</c:v>
                  </c:pt>
                </c:numCache>
              </c:numRef>
            </c:minus>
            <c:spPr>
              <a:noFill/>
              <a:ln w="9525">
                <a:solidFill>
                  <a:schemeClr val="tx1">
                    <a:lumMod val="50000"/>
                    <a:lumOff val="50000"/>
                  </a:schemeClr>
                </a:solidFill>
                <a:round/>
              </a:ln>
              <a:effectLst/>
            </c:spPr>
          </c:errBars>
          <c:xVal>
            <c:numRef>
              <c:f>temperature!$O$7:$O$10</c:f>
              <c:numCache>
                <c:formatCode>General</c:formatCode>
                <c:ptCount val="4"/>
                <c:pt idx="0">
                  <c:v>20</c:v>
                </c:pt>
                <c:pt idx="1">
                  <c:v>30</c:v>
                </c:pt>
                <c:pt idx="2">
                  <c:v>40</c:v>
                </c:pt>
                <c:pt idx="3">
                  <c:v>50</c:v>
                </c:pt>
              </c:numCache>
            </c:numRef>
          </c:xVal>
          <c:yVal>
            <c:numRef>
              <c:f>temperature!$R$7:$R$10</c:f>
              <c:numCache>
                <c:formatCode>General</c:formatCode>
                <c:ptCount val="4"/>
                <c:pt idx="0">
                  <c:v>1037.835</c:v>
                </c:pt>
                <c:pt idx="1">
                  <c:v>205.27</c:v>
                </c:pt>
                <c:pt idx="2">
                  <c:v>202.55500000000001</c:v>
                </c:pt>
                <c:pt idx="3">
                  <c:v>177.24</c:v>
                </c:pt>
              </c:numCache>
            </c:numRef>
          </c:y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6="http://schemas.microsoft.com/office/drawing/2014/chart" uri="{C3380CC4-5D6E-409C-BE32-E72D297353CC}">
              <c16:uniqueId val="{00000002-0143-413F-80FF-247BE981FA2A}"/>
            </c:ext>
          </c:extLst>
        </c:ser>
        <c:ser>
          <c:idx val="3"/>
          <c:order val="3"/>
          <c:spPr>
            <a:ln w="25400" cap="flat" cmpd="dbl" algn="ctr">
              <a:solidFill>
                <a:schemeClr val="accent4">
                  <a:alpha val="50000"/>
                </a:schemeClr>
              </a:solidFill>
              <a:round/>
            </a:ln>
            <a:effectLst/>
          </c:spPr>
          <c:marker>
            <c:symbol val="circle"/>
            <c:size val="6"/>
            <c:spPr>
              <a:noFill/>
              <a:ln w="34925" cap="flat" cmpd="dbl" algn="ctr">
                <a:solidFill>
                  <a:schemeClr val="accent4">
                    <a:lumMod val="75000"/>
                    <a:alpha val="70000"/>
                  </a:schemeClr>
                </a:solidFill>
                <a:round/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temperature!$AA$7:$AA$10</c:f>
                <c:numCache>
                  <c:formatCode>General</c:formatCode>
                  <c:ptCount val="4"/>
                  <c:pt idx="0">
                    <c:v>11.638977618330598</c:v>
                  </c:pt>
                  <c:pt idx="1">
                    <c:v>136.7498659353399</c:v>
                  </c:pt>
                  <c:pt idx="2">
                    <c:v>138.48686309538527</c:v>
                  </c:pt>
                  <c:pt idx="3">
                    <c:v>179.53441174326503</c:v>
                  </c:pt>
                </c:numCache>
              </c:numRef>
            </c:plus>
            <c:minus>
              <c:numRef>
                <c:f>temperature!$AA$7:$AA$10</c:f>
                <c:numCache>
                  <c:formatCode>General</c:formatCode>
                  <c:ptCount val="4"/>
                  <c:pt idx="0">
                    <c:v>11.638977618330598</c:v>
                  </c:pt>
                  <c:pt idx="1">
                    <c:v>136.7498659353399</c:v>
                  </c:pt>
                  <c:pt idx="2">
                    <c:v>138.48686309538527</c:v>
                  </c:pt>
                  <c:pt idx="3">
                    <c:v>179.53441174326503</c:v>
                  </c:pt>
                </c:numCache>
              </c:numRef>
            </c:minus>
            <c:spPr>
              <a:noFill/>
              <a:ln w="9525">
                <a:solidFill>
                  <a:schemeClr val="tx1">
                    <a:lumMod val="50000"/>
                    <a:lumOff val="50000"/>
                  </a:schemeClr>
                </a:solidFill>
                <a:round/>
              </a:ln>
              <a:effectLst/>
            </c:spPr>
          </c:errBars>
          <c:xVal>
            <c:numRef>
              <c:f>temperature!$O$7:$O$10</c:f>
              <c:numCache>
                <c:formatCode>General</c:formatCode>
                <c:ptCount val="4"/>
                <c:pt idx="0">
                  <c:v>20</c:v>
                </c:pt>
                <c:pt idx="1">
                  <c:v>30</c:v>
                </c:pt>
                <c:pt idx="2">
                  <c:v>40</c:v>
                </c:pt>
                <c:pt idx="3">
                  <c:v>50</c:v>
                </c:pt>
              </c:numCache>
            </c:numRef>
          </c:xVal>
          <c:yVal>
            <c:numRef>
              <c:f>temperature!$S$7:$S$10</c:f>
              <c:numCache>
                <c:formatCode>General</c:formatCode>
                <c:ptCount val="4"/>
                <c:pt idx="0">
                  <c:v>1165.5550000000001</c:v>
                </c:pt>
                <c:pt idx="1">
                  <c:v>770.1099999999999</c:v>
                </c:pt>
                <c:pt idx="2">
                  <c:v>597.51</c:v>
                </c:pt>
                <c:pt idx="3">
                  <c:v>516.21333333333325</c:v>
                </c:pt>
              </c:numCache>
            </c:numRef>
          </c:y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6="http://schemas.microsoft.com/office/drawing/2014/chart" uri="{C3380CC4-5D6E-409C-BE32-E72D297353CC}">
              <c16:uniqueId val="{00000003-0143-413F-80FF-247BE981FA2A}"/>
            </c:ext>
          </c:extLst>
        </c:ser>
        <c:ser>
          <c:idx val="4"/>
          <c:order val="4"/>
          <c:spPr>
            <a:ln w="25400" cap="flat" cmpd="dbl" algn="ctr">
              <a:solidFill>
                <a:schemeClr val="accent5">
                  <a:alpha val="50000"/>
                </a:schemeClr>
              </a:solidFill>
              <a:round/>
            </a:ln>
            <a:effectLst/>
          </c:spPr>
          <c:marker>
            <c:symbol val="circle"/>
            <c:size val="6"/>
            <c:spPr>
              <a:noFill/>
              <a:ln w="34925" cap="flat" cmpd="dbl" algn="ctr">
                <a:solidFill>
                  <a:schemeClr val="accent5">
                    <a:lumMod val="75000"/>
                    <a:alpha val="70000"/>
                  </a:schemeClr>
                </a:solidFill>
                <a:round/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temperature!$AB$7:$AB$10</c:f>
                <c:numCache>
                  <c:formatCode>General</c:formatCode>
                  <c:ptCount val="4"/>
                  <c:pt idx="0">
                    <c:v>38.120126573766797</c:v>
                  </c:pt>
                  <c:pt idx="1">
                    <c:v>12.982480502585021</c:v>
                  </c:pt>
                  <c:pt idx="2">
                    <c:v>115.04627329905132</c:v>
                  </c:pt>
                  <c:pt idx="3">
                    <c:v>148.67627181228346</c:v>
                  </c:pt>
                </c:numCache>
              </c:numRef>
            </c:plus>
            <c:minus>
              <c:numRef>
                <c:f>temperature!$AB$7:$AB$10</c:f>
                <c:numCache>
                  <c:formatCode>General</c:formatCode>
                  <c:ptCount val="4"/>
                  <c:pt idx="0">
                    <c:v>38.120126573766797</c:v>
                  </c:pt>
                  <c:pt idx="1">
                    <c:v>12.982480502585021</c:v>
                  </c:pt>
                  <c:pt idx="2">
                    <c:v>115.04627329905132</c:v>
                  </c:pt>
                  <c:pt idx="3">
                    <c:v>148.67627181228346</c:v>
                  </c:pt>
                </c:numCache>
              </c:numRef>
            </c:minus>
            <c:spPr>
              <a:noFill/>
              <a:ln w="9525">
                <a:solidFill>
                  <a:schemeClr val="tx1">
                    <a:lumMod val="50000"/>
                    <a:lumOff val="50000"/>
                  </a:schemeClr>
                </a:solidFill>
                <a:round/>
              </a:ln>
              <a:effectLst/>
            </c:spPr>
          </c:errBars>
          <c:xVal>
            <c:numRef>
              <c:f>temperature!$O$7:$O$10</c:f>
              <c:numCache>
                <c:formatCode>General</c:formatCode>
                <c:ptCount val="4"/>
                <c:pt idx="0">
                  <c:v>20</c:v>
                </c:pt>
                <c:pt idx="1">
                  <c:v>30</c:v>
                </c:pt>
                <c:pt idx="2">
                  <c:v>40</c:v>
                </c:pt>
                <c:pt idx="3">
                  <c:v>50</c:v>
                </c:pt>
              </c:numCache>
            </c:numRef>
          </c:xVal>
          <c:yVal>
            <c:numRef>
              <c:f>temperature!$T$7:$T$10</c:f>
              <c:numCache>
                <c:formatCode>General</c:formatCode>
                <c:ptCount val="4"/>
                <c:pt idx="0">
                  <c:v>815.51</c:v>
                </c:pt>
                <c:pt idx="1">
                  <c:v>309.77499999999998</c:v>
                </c:pt>
                <c:pt idx="2">
                  <c:v>230.76999999999998</c:v>
                </c:pt>
                <c:pt idx="3">
                  <c:v>127.56</c:v>
                </c:pt>
              </c:numCache>
            </c:numRef>
          </c:y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6="http://schemas.microsoft.com/office/drawing/2014/chart" uri="{C3380CC4-5D6E-409C-BE32-E72D297353CC}">
              <c16:uniqueId val="{00000004-0143-413F-80FF-247BE981FA2A}"/>
            </c:ext>
          </c:extLst>
        </c:ser>
        <c:ser>
          <c:idx val="5"/>
          <c:order val="5"/>
          <c:spPr>
            <a:ln w="25400" cap="flat" cmpd="dbl" algn="ctr">
              <a:solidFill>
                <a:schemeClr val="accent6">
                  <a:alpha val="50000"/>
                </a:schemeClr>
              </a:solidFill>
              <a:round/>
            </a:ln>
            <a:effectLst/>
          </c:spPr>
          <c:marker>
            <c:symbol val="circle"/>
            <c:size val="6"/>
            <c:spPr>
              <a:noFill/>
              <a:ln w="34925" cap="flat" cmpd="dbl" algn="ctr">
                <a:solidFill>
                  <a:schemeClr val="accent6">
                    <a:lumMod val="75000"/>
                    <a:alpha val="70000"/>
                  </a:schemeClr>
                </a:solidFill>
                <a:round/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temperature!$AC$7:$AC$10</c:f>
                <c:numCache>
                  <c:formatCode>General</c:formatCode>
                  <c:ptCount val="4"/>
                  <c:pt idx="0">
                    <c:v>29.938901115438412</c:v>
                  </c:pt>
                  <c:pt idx="1">
                    <c:v>7.2663402067340641</c:v>
                  </c:pt>
                  <c:pt idx="2">
                    <c:v>7.4670476093299438</c:v>
                  </c:pt>
                  <c:pt idx="3">
                    <c:v>28.230406184349039</c:v>
                  </c:pt>
                </c:numCache>
              </c:numRef>
            </c:plus>
            <c:minus>
              <c:numRef>
                <c:f>temperature!$AC$7:$AC$10</c:f>
                <c:numCache>
                  <c:formatCode>General</c:formatCode>
                  <c:ptCount val="4"/>
                  <c:pt idx="0">
                    <c:v>29.938901115438412</c:v>
                  </c:pt>
                  <c:pt idx="1">
                    <c:v>7.2663402067340641</c:v>
                  </c:pt>
                  <c:pt idx="2">
                    <c:v>7.4670476093299438</c:v>
                  </c:pt>
                  <c:pt idx="3">
                    <c:v>28.230406184349039</c:v>
                  </c:pt>
                </c:numCache>
              </c:numRef>
            </c:minus>
            <c:spPr>
              <a:noFill/>
              <a:ln w="9525">
                <a:solidFill>
                  <a:schemeClr val="tx1">
                    <a:lumMod val="50000"/>
                    <a:lumOff val="50000"/>
                  </a:schemeClr>
                </a:solidFill>
                <a:round/>
              </a:ln>
              <a:effectLst/>
            </c:spPr>
          </c:errBars>
          <c:xVal>
            <c:numRef>
              <c:f>temperature!$O$7:$O$10</c:f>
              <c:numCache>
                <c:formatCode>General</c:formatCode>
                <c:ptCount val="4"/>
                <c:pt idx="0">
                  <c:v>20</c:v>
                </c:pt>
                <c:pt idx="1">
                  <c:v>30</c:v>
                </c:pt>
                <c:pt idx="2">
                  <c:v>40</c:v>
                </c:pt>
                <c:pt idx="3">
                  <c:v>50</c:v>
                </c:pt>
              </c:numCache>
            </c:numRef>
          </c:xVal>
          <c:yVal>
            <c:numRef>
              <c:f>temperature!$U$7:$U$10</c:f>
              <c:numCache>
                <c:formatCode>General</c:formatCode>
                <c:ptCount val="4"/>
                <c:pt idx="0">
                  <c:v>87.25</c:v>
                </c:pt>
                <c:pt idx="1">
                  <c:v>117.31</c:v>
                </c:pt>
                <c:pt idx="2">
                  <c:v>92.86</c:v>
                </c:pt>
                <c:pt idx="3">
                  <c:v>65.183333333333337</c:v>
                </c:pt>
              </c:numCache>
            </c:numRef>
          </c:y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6="http://schemas.microsoft.com/office/drawing/2014/chart" uri="{C3380CC4-5D6E-409C-BE32-E72D297353CC}">
              <c16:uniqueId val="{00000005-0143-413F-80FF-247BE981FA2A}"/>
            </c:ext>
          </c:extLst>
        </c:ser>
        <c:ser>
          <c:idx val="6"/>
          <c:order val="6"/>
          <c:spPr>
            <a:ln w="25400" cap="flat" cmpd="dbl" algn="ctr">
              <a:solidFill>
                <a:schemeClr val="accent1">
                  <a:lumMod val="60000"/>
                  <a:alpha val="50000"/>
                </a:schemeClr>
              </a:solidFill>
              <a:round/>
            </a:ln>
            <a:effectLst/>
          </c:spPr>
          <c:marker>
            <c:symbol val="circle"/>
            <c:size val="6"/>
            <c:spPr>
              <a:noFill/>
              <a:ln w="34925" cap="flat" cmpd="dbl" algn="ctr">
                <a:solidFill>
                  <a:schemeClr val="accent1">
                    <a:lumMod val="60000"/>
                    <a:lumMod val="75000"/>
                    <a:alpha val="70000"/>
                  </a:schemeClr>
                </a:solidFill>
                <a:round/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temperature!$AD$7:$AD$10</c:f>
                <c:numCache>
                  <c:formatCode>General</c:formatCode>
                  <c:ptCount val="4"/>
                  <c:pt idx="0">
                    <c:v>13.201683604752853</c:v>
                  </c:pt>
                  <c:pt idx="1">
                    <c:v>55.059553515564744</c:v>
                  </c:pt>
                  <c:pt idx="2">
                    <c:v>20.962121393917542</c:v>
                  </c:pt>
                  <c:pt idx="3">
                    <c:v>49.568185361176958</c:v>
                  </c:pt>
                </c:numCache>
              </c:numRef>
            </c:plus>
            <c:minus>
              <c:numRef>
                <c:f>temperature!$AD$7:$AD$10</c:f>
                <c:numCache>
                  <c:formatCode>General</c:formatCode>
                  <c:ptCount val="4"/>
                  <c:pt idx="0">
                    <c:v>13.201683604752853</c:v>
                  </c:pt>
                  <c:pt idx="1">
                    <c:v>55.059553515564744</c:v>
                  </c:pt>
                  <c:pt idx="2">
                    <c:v>20.962121393917542</c:v>
                  </c:pt>
                  <c:pt idx="3">
                    <c:v>49.568185361176958</c:v>
                  </c:pt>
                </c:numCache>
              </c:numRef>
            </c:minus>
            <c:spPr>
              <a:noFill/>
              <a:ln w="9525">
                <a:solidFill>
                  <a:schemeClr val="tx1">
                    <a:lumMod val="50000"/>
                    <a:lumOff val="50000"/>
                  </a:schemeClr>
                </a:solidFill>
                <a:round/>
              </a:ln>
              <a:effectLst/>
            </c:spPr>
          </c:errBars>
          <c:xVal>
            <c:numRef>
              <c:f>temperature!$O$7:$O$10</c:f>
              <c:numCache>
                <c:formatCode>General</c:formatCode>
                <c:ptCount val="4"/>
                <c:pt idx="0">
                  <c:v>20</c:v>
                </c:pt>
                <c:pt idx="1">
                  <c:v>30</c:v>
                </c:pt>
                <c:pt idx="2">
                  <c:v>40</c:v>
                </c:pt>
                <c:pt idx="3">
                  <c:v>50</c:v>
                </c:pt>
              </c:numCache>
            </c:numRef>
          </c:xVal>
          <c:yVal>
            <c:numRef>
              <c:f>temperature!$V$7:$V$10</c:f>
              <c:numCache>
                <c:formatCode>General</c:formatCode>
                <c:ptCount val="4"/>
                <c:pt idx="0">
                  <c:v>256.08500000000004</c:v>
                </c:pt>
                <c:pt idx="1">
                  <c:v>159.39333333333332</c:v>
                </c:pt>
                <c:pt idx="2">
                  <c:v>155.38666666666668</c:v>
                </c:pt>
                <c:pt idx="3">
                  <c:v>168.56</c:v>
                </c:pt>
              </c:numCache>
            </c:numRef>
          </c:y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6="http://schemas.microsoft.com/office/drawing/2014/chart" uri="{C3380CC4-5D6E-409C-BE32-E72D297353CC}">
              <c16:uniqueId val="{00000006-0143-413F-80FF-247BE981FA2A}"/>
            </c:ext>
          </c:extLst>
        </c:ser>
        <c:ser>
          <c:idx val="7"/>
          <c:order val="7"/>
          <c:spPr>
            <a:ln w="25400" cap="flat" cmpd="dbl" algn="ctr">
              <a:solidFill>
                <a:schemeClr val="accent2">
                  <a:lumMod val="60000"/>
                  <a:alpha val="50000"/>
                </a:schemeClr>
              </a:solidFill>
              <a:round/>
            </a:ln>
            <a:effectLst/>
          </c:spPr>
          <c:marker>
            <c:symbol val="circle"/>
            <c:size val="6"/>
            <c:spPr>
              <a:noFill/>
              <a:ln w="34925" cap="flat" cmpd="dbl" algn="ctr">
                <a:solidFill>
                  <a:schemeClr val="accent2">
                    <a:lumMod val="60000"/>
                    <a:lumMod val="75000"/>
                    <a:alpha val="70000"/>
                  </a:schemeClr>
                </a:solidFill>
                <a:round/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temperature!$AE$7:$AE$10</c:f>
                <c:numCache>
                  <c:formatCode>General</c:formatCode>
                  <c:ptCount val="4"/>
                  <c:pt idx="0">
                    <c:v>17.225121189704307</c:v>
                  </c:pt>
                  <c:pt idx="1">
                    <c:v>4.9143921292465169</c:v>
                  </c:pt>
                  <c:pt idx="2">
                    <c:v>74.465415126755317</c:v>
                  </c:pt>
                  <c:pt idx="3">
                    <c:v>82.802204076944776</c:v>
                  </c:pt>
                </c:numCache>
              </c:numRef>
            </c:plus>
            <c:minus>
              <c:numRef>
                <c:f>temperature!$AE$7:$AE$10</c:f>
                <c:numCache>
                  <c:formatCode>General</c:formatCode>
                  <c:ptCount val="4"/>
                  <c:pt idx="0">
                    <c:v>17.225121189704307</c:v>
                  </c:pt>
                  <c:pt idx="1">
                    <c:v>4.9143921292465169</c:v>
                  </c:pt>
                  <c:pt idx="2">
                    <c:v>74.465415126755317</c:v>
                  </c:pt>
                  <c:pt idx="3">
                    <c:v>82.802204076944776</c:v>
                  </c:pt>
                </c:numCache>
              </c:numRef>
            </c:minus>
            <c:spPr>
              <a:noFill/>
              <a:ln w="9525">
                <a:solidFill>
                  <a:schemeClr val="tx1">
                    <a:lumMod val="50000"/>
                    <a:lumOff val="50000"/>
                  </a:schemeClr>
                </a:solidFill>
                <a:round/>
              </a:ln>
              <a:effectLst/>
            </c:spPr>
          </c:errBars>
          <c:xVal>
            <c:numRef>
              <c:f>temperature!$O$7:$O$10</c:f>
              <c:numCache>
                <c:formatCode>General</c:formatCode>
                <c:ptCount val="4"/>
                <c:pt idx="0">
                  <c:v>20</c:v>
                </c:pt>
                <c:pt idx="1">
                  <c:v>30</c:v>
                </c:pt>
                <c:pt idx="2">
                  <c:v>40</c:v>
                </c:pt>
                <c:pt idx="3">
                  <c:v>50</c:v>
                </c:pt>
              </c:numCache>
            </c:numRef>
          </c:xVal>
          <c:yVal>
            <c:numRef>
              <c:f>temperature!$W$7:$W$10</c:f>
              <c:numCache>
                <c:formatCode>General</c:formatCode>
                <c:ptCount val="4"/>
                <c:pt idx="0">
                  <c:v>266.69</c:v>
                </c:pt>
                <c:pt idx="1">
                  <c:v>185.11500000000001</c:v>
                </c:pt>
                <c:pt idx="2">
                  <c:v>135.655</c:v>
                </c:pt>
                <c:pt idx="3">
                  <c:v>172.39999999999998</c:v>
                </c:pt>
              </c:numCache>
            </c:numRef>
          </c:y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6="http://schemas.microsoft.com/office/drawing/2014/chart" uri="{C3380CC4-5D6E-409C-BE32-E72D297353CC}">
              <c16:uniqueId val="{00000007-0143-413F-80FF-247BE981FA2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093079152"/>
        <c:axId val="2093073744"/>
      </c:scatterChart>
      <c:valAx>
        <c:axId val="2093079152"/>
        <c:scaling>
          <c:orientation val="minMax"/>
          <c:min val="15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cap="all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ES"/>
                  <a:t>Temperature (ºC)</a:t>
                </a:r>
              </a:p>
            </c:rich>
          </c:tx>
          <c:layout>
            <c:manualLayout>
              <c:xMode val="edge"/>
              <c:yMode val="edge"/>
              <c:x val="0.47095993067159653"/>
              <c:y val="0.9304593976802438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0" i="0" u="none" strike="noStrike" kern="1200" cap="all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none" spc="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2093073744"/>
        <c:crosses val="autoZero"/>
        <c:crossBetween val="midCat"/>
      </c:valAx>
      <c:valAx>
        <c:axId val="2093073744"/>
        <c:scaling>
          <c:orientation val="minMax"/>
          <c:max val="2500"/>
          <c:min val="-5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0" i="0" u="none" strike="noStrike" kern="1200" cap="all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ES"/>
                  <a:t>Peak area</a:t>
                </a:r>
              </a:p>
            </c:rich>
          </c:tx>
          <c:layout>
            <c:manualLayout>
              <c:xMode val="edge"/>
              <c:yMode val="edge"/>
              <c:x val="1.7676396121104852E-2"/>
              <c:y val="0.478094600136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0" i="0" u="none" strike="noStrike" kern="1200" cap="all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2093079152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t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2000" b="0" i="0" u="none" strike="noStrike" kern="1200" spc="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j-lt"/>
                <a:ea typeface="+mj-ea"/>
                <a:cs typeface="+mj-cs"/>
              </a:defRPr>
            </a:pPr>
            <a:r>
              <a:rPr lang="en-US"/>
              <a:t>Donnor phase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000" b="0" i="0" u="none" strike="noStrike" kern="1200" spc="0" normalizeH="0" baseline="0">
              <a:solidFill>
                <a:schemeClr val="tx1">
                  <a:lumMod val="65000"/>
                  <a:lumOff val="35000"/>
                </a:schemeClr>
              </a:solidFill>
              <a:latin typeface="+mj-lt"/>
              <a:ea typeface="+mj-ea"/>
              <a:cs typeface="+mj-cs"/>
            </a:defRPr>
          </a:pPr>
          <a:endParaRPr lang="es-ES"/>
        </a:p>
      </c:txPr>
    </c:title>
    <c:autoTitleDeleted val="0"/>
    <c:plotArea>
      <c:layout>
        <c:manualLayout>
          <c:layoutTarget val="inner"/>
          <c:xMode val="edge"/>
          <c:yMode val="edge"/>
          <c:x val="6.8870932238252303E-2"/>
          <c:y val="0.1507938523376875"/>
          <c:w val="0.91600554637374687"/>
          <c:h val="0.79470654894731074"/>
        </c:manualLayout>
      </c:layout>
      <c:scatterChart>
        <c:scatterStyle val="lineMarker"/>
        <c:varyColors val="0"/>
        <c:ser>
          <c:idx val="0"/>
          <c:order val="0"/>
          <c:spPr>
            <a:ln w="25400" cap="flat" cmpd="dbl" algn="ctr">
              <a:solidFill>
                <a:schemeClr val="accent1">
                  <a:alpha val="50000"/>
                </a:schemeClr>
              </a:solidFill>
              <a:round/>
            </a:ln>
            <a:effectLst/>
          </c:spPr>
          <c:marker>
            <c:symbol val="circle"/>
            <c:size val="6"/>
            <c:spPr>
              <a:noFill/>
              <a:ln w="34925" cap="flat" cmpd="dbl" algn="ctr">
                <a:solidFill>
                  <a:schemeClr val="accent1">
                    <a:lumMod val="75000"/>
                    <a:alpha val="70000"/>
                  </a:schemeClr>
                </a:solidFill>
                <a:round/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'donnor phase conc'!$X$7:$X$10</c:f>
                <c:numCache>
                  <c:formatCode>General</c:formatCode>
                  <c:ptCount val="4"/>
                  <c:pt idx="0">
                    <c:v>5.6639253173042441</c:v>
                  </c:pt>
                  <c:pt idx="1">
                    <c:v>15.965670463006912</c:v>
                  </c:pt>
                  <c:pt idx="2">
                    <c:v>30.980155476261483</c:v>
                  </c:pt>
                  <c:pt idx="3">
                    <c:v>45.483988391520811</c:v>
                  </c:pt>
                </c:numCache>
              </c:numRef>
            </c:plus>
            <c:minus>
              <c:numRef>
                <c:f>'donnor phase conc'!$X$7:$X$10</c:f>
                <c:numCache>
                  <c:formatCode>General</c:formatCode>
                  <c:ptCount val="4"/>
                  <c:pt idx="0">
                    <c:v>5.6639253173042441</c:v>
                  </c:pt>
                  <c:pt idx="1">
                    <c:v>15.965670463006912</c:v>
                  </c:pt>
                  <c:pt idx="2">
                    <c:v>30.980155476261483</c:v>
                  </c:pt>
                  <c:pt idx="3">
                    <c:v>45.483988391520811</c:v>
                  </c:pt>
                </c:numCache>
              </c:numRef>
            </c:minus>
            <c:spPr>
              <a:noFill/>
              <a:ln w="9525">
                <a:solidFill>
                  <a:schemeClr val="tx1">
                    <a:lumMod val="50000"/>
                    <a:lumOff val="50000"/>
                  </a:schemeClr>
                </a:solidFill>
                <a:round/>
              </a:ln>
              <a:effectLst/>
            </c:spPr>
          </c:errBars>
          <c:xVal>
            <c:numRef>
              <c:f>'donnor phase conc'!$O$7:$O$10</c:f>
              <c:numCache>
                <c:formatCode>General</c:formatCode>
                <c:ptCount val="4"/>
                <c:pt idx="0">
                  <c:v>30</c:v>
                </c:pt>
                <c:pt idx="1">
                  <c:v>40</c:v>
                </c:pt>
                <c:pt idx="2">
                  <c:v>50</c:v>
                </c:pt>
                <c:pt idx="3">
                  <c:v>60</c:v>
                </c:pt>
              </c:numCache>
            </c:numRef>
          </c:xVal>
          <c:yVal>
            <c:numRef>
              <c:f>'donnor phase conc'!$P$7:$P$10</c:f>
              <c:numCache>
                <c:formatCode>General</c:formatCode>
                <c:ptCount val="4"/>
                <c:pt idx="0">
                  <c:v>65.484999999999999</c:v>
                </c:pt>
                <c:pt idx="1">
                  <c:v>109.15333333333335</c:v>
                </c:pt>
                <c:pt idx="2">
                  <c:v>283.18333333333334</c:v>
                </c:pt>
                <c:pt idx="3">
                  <c:v>222.51</c:v>
                </c:pt>
              </c:numCache>
            </c:numRef>
          </c:y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6="http://schemas.microsoft.com/office/drawing/2014/chart" uri="{C3380CC4-5D6E-409C-BE32-E72D297353CC}">
              <c16:uniqueId val="{00000000-437C-493C-A97D-13E69AF52C6F}"/>
            </c:ext>
          </c:extLst>
        </c:ser>
        <c:ser>
          <c:idx val="1"/>
          <c:order val="1"/>
          <c:spPr>
            <a:ln w="25400" cap="flat" cmpd="dbl" algn="ctr">
              <a:solidFill>
                <a:schemeClr val="accent2">
                  <a:alpha val="50000"/>
                </a:schemeClr>
              </a:solidFill>
              <a:round/>
            </a:ln>
            <a:effectLst/>
          </c:spPr>
          <c:marker>
            <c:symbol val="circle"/>
            <c:size val="6"/>
            <c:spPr>
              <a:noFill/>
              <a:ln w="34925" cap="flat" cmpd="dbl" algn="ctr">
                <a:solidFill>
                  <a:schemeClr val="accent2">
                    <a:lumMod val="75000"/>
                    <a:alpha val="70000"/>
                  </a:schemeClr>
                </a:solidFill>
                <a:round/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'donnor phase conc'!$Y$7:$Y$10</c:f>
                <c:numCache>
                  <c:formatCode>General</c:formatCode>
                  <c:ptCount val="4"/>
                  <c:pt idx="0">
                    <c:v>21.234416639032023</c:v>
                  </c:pt>
                  <c:pt idx="1">
                    <c:v>34.740156159695083</c:v>
                  </c:pt>
                  <c:pt idx="2">
                    <c:v>26.39629614169381</c:v>
                  </c:pt>
                  <c:pt idx="3">
                    <c:v>63.427478272433646</c:v>
                  </c:pt>
                </c:numCache>
              </c:numRef>
            </c:plus>
            <c:minus>
              <c:numRef>
                <c:f>'donnor phase conc'!$Y$7:$Y$10</c:f>
                <c:numCache>
                  <c:formatCode>General</c:formatCode>
                  <c:ptCount val="4"/>
                  <c:pt idx="0">
                    <c:v>21.234416639032023</c:v>
                  </c:pt>
                  <c:pt idx="1">
                    <c:v>34.740156159695083</c:v>
                  </c:pt>
                  <c:pt idx="2">
                    <c:v>26.39629614169381</c:v>
                  </c:pt>
                  <c:pt idx="3">
                    <c:v>63.427478272433646</c:v>
                  </c:pt>
                </c:numCache>
              </c:numRef>
            </c:minus>
            <c:spPr>
              <a:noFill/>
              <a:ln w="9525">
                <a:solidFill>
                  <a:schemeClr val="tx1">
                    <a:lumMod val="50000"/>
                    <a:lumOff val="50000"/>
                  </a:schemeClr>
                </a:solidFill>
                <a:round/>
              </a:ln>
              <a:effectLst/>
            </c:spPr>
          </c:errBars>
          <c:xVal>
            <c:numRef>
              <c:f>'donnor phase conc'!$O$7:$O$10</c:f>
              <c:numCache>
                <c:formatCode>General</c:formatCode>
                <c:ptCount val="4"/>
                <c:pt idx="0">
                  <c:v>30</c:v>
                </c:pt>
                <c:pt idx="1">
                  <c:v>40</c:v>
                </c:pt>
                <c:pt idx="2">
                  <c:v>50</c:v>
                </c:pt>
                <c:pt idx="3">
                  <c:v>60</c:v>
                </c:pt>
              </c:numCache>
            </c:numRef>
          </c:xVal>
          <c:yVal>
            <c:numRef>
              <c:f>'donnor phase conc'!$Q$7:$Q$10</c:f>
              <c:numCache>
                <c:formatCode>General</c:formatCode>
                <c:ptCount val="4"/>
                <c:pt idx="0">
                  <c:v>61.944999999999993</c:v>
                </c:pt>
                <c:pt idx="1">
                  <c:v>123.11500000000001</c:v>
                </c:pt>
                <c:pt idx="2">
                  <c:v>383.90499999999997</c:v>
                </c:pt>
                <c:pt idx="3">
                  <c:v>371.89</c:v>
                </c:pt>
              </c:numCache>
            </c:numRef>
          </c:y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6="http://schemas.microsoft.com/office/drawing/2014/chart" uri="{C3380CC4-5D6E-409C-BE32-E72D297353CC}">
              <c16:uniqueId val="{00000001-437C-493C-A97D-13E69AF52C6F}"/>
            </c:ext>
          </c:extLst>
        </c:ser>
        <c:ser>
          <c:idx val="2"/>
          <c:order val="2"/>
          <c:spPr>
            <a:ln w="25400" cap="flat" cmpd="dbl" algn="ctr">
              <a:solidFill>
                <a:schemeClr val="accent3">
                  <a:alpha val="50000"/>
                </a:schemeClr>
              </a:solidFill>
              <a:round/>
            </a:ln>
            <a:effectLst/>
          </c:spPr>
          <c:marker>
            <c:symbol val="circle"/>
            <c:size val="6"/>
            <c:spPr>
              <a:noFill/>
              <a:ln w="34925" cap="flat" cmpd="dbl" algn="ctr">
                <a:solidFill>
                  <a:schemeClr val="accent3">
                    <a:lumMod val="75000"/>
                    <a:alpha val="70000"/>
                  </a:schemeClr>
                </a:solidFill>
                <a:round/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'donnor phase conc'!$Z$7:$Z$10</c:f>
                <c:numCache>
                  <c:formatCode>General</c:formatCode>
                  <c:ptCount val="4"/>
                  <c:pt idx="0">
                    <c:v>5.9184837585314138</c:v>
                  </c:pt>
                  <c:pt idx="1">
                    <c:v>18.653476887701142</c:v>
                  </c:pt>
                  <c:pt idx="2">
                    <c:v>39.172077214941389</c:v>
                  </c:pt>
                  <c:pt idx="3">
                    <c:v>13.095617587574857</c:v>
                  </c:pt>
                </c:numCache>
              </c:numRef>
            </c:plus>
            <c:minus>
              <c:numRef>
                <c:f>'donnor phase conc'!$Z$7:$Z$10</c:f>
                <c:numCache>
                  <c:formatCode>General</c:formatCode>
                  <c:ptCount val="4"/>
                  <c:pt idx="0">
                    <c:v>5.9184837585314138</c:v>
                  </c:pt>
                  <c:pt idx="1">
                    <c:v>18.653476887701142</c:v>
                  </c:pt>
                  <c:pt idx="2">
                    <c:v>39.172077214941389</c:v>
                  </c:pt>
                  <c:pt idx="3">
                    <c:v>13.095617587574857</c:v>
                  </c:pt>
                </c:numCache>
              </c:numRef>
            </c:minus>
            <c:spPr>
              <a:noFill/>
              <a:ln w="9525">
                <a:solidFill>
                  <a:schemeClr val="tx1">
                    <a:lumMod val="50000"/>
                    <a:lumOff val="50000"/>
                  </a:schemeClr>
                </a:solidFill>
                <a:round/>
              </a:ln>
              <a:effectLst/>
            </c:spPr>
          </c:errBars>
          <c:xVal>
            <c:numRef>
              <c:f>'donnor phase conc'!$O$7:$O$10</c:f>
              <c:numCache>
                <c:formatCode>General</c:formatCode>
                <c:ptCount val="4"/>
                <c:pt idx="0">
                  <c:v>30</c:v>
                </c:pt>
                <c:pt idx="1">
                  <c:v>40</c:v>
                </c:pt>
                <c:pt idx="2">
                  <c:v>50</c:v>
                </c:pt>
                <c:pt idx="3">
                  <c:v>60</c:v>
                </c:pt>
              </c:numCache>
            </c:numRef>
          </c:xVal>
          <c:yVal>
            <c:numRef>
              <c:f>'donnor phase conc'!$R$7:$R$10</c:f>
              <c:numCache>
                <c:formatCode>General</c:formatCode>
                <c:ptCount val="4"/>
                <c:pt idx="0">
                  <c:v>18.594999999999999</c:v>
                </c:pt>
                <c:pt idx="1">
                  <c:v>143.61000000000001</c:v>
                </c:pt>
                <c:pt idx="2">
                  <c:v>266.81333333333333</c:v>
                </c:pt>
                <c:pt idx="3">
                  <c:v>132.24</c:v>
                </c:pt>
              </c:numCache>
            </c:numRef>
          </c:y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6="http://schemas.microsoft.com/office/drawing/2014/chart" uri="{C3380CC4-5D6E-409C-BE32-E72D297353CC}">
              <c16:uniqueId val="{00000002-437C-493C-A97D-13E69AF52C6F}"/>
            </c:ext>
          </c:extLst>
        </c:ser>
        <c:ser>
          <c:idx val="3"/>
          <c:order val="3"/>
          <c:spPr>
            <a:ln w="25400" cap="flat" cmpd="dbl" algn="ctr">
              <a:solidFill>
                <a:schemeClr val="accent4">
                  <a:alpha val="50000"/>
                </a:schemeClr>
              </a:solidFill>
              <a:round/>
            </a:ln>
            <a:effectLst/>
          </c:spPr>
          <c:marker>
            <c:symbol val="circle"/>
            <c:size val="6"/>
            <c:spPr>
              <a:noFill/>
              <a:ln w="34925" cap="flat" cmpd="dbl" algn="ctr">
                <a:solidFill>
                  <a:schemeClr val="accent4">
                    <a:lumMod val="75000"/>
                    <a:alpha val="70000"/>
                  </a:schemeClr>
                </a:solidFill>
                <a:round/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'donnor phase conc'!$AA$7:$AA$10</c:f>
                <c:numCache>
                  <c:formatCode>General</c:formatCode>
                  <c:ptCount val="4"/>
                  <c:pt idx="0">
                    <c:v>267.62981417124161</c:v>
                  </c:pt>
                  <c:pt idx="1">
                    <c:v>96.901913293804441</c:v>
                  </c:pt>
                  <c:pt idx="2">
                    <c:v>173.48864876411906</c:v>
                  </c:pt>
                  <c:pt idx="3">
                    <c:v>76.035192180989597</c:v>
                  </c:pt>
                </c:numCache>
              </c:numRef>
            </c:plus>
            <c:minus>
              <c:numRef>
                <c:f>'donnor phase conc'!$AA$7:$AA$10</c:f>
                <c:numCache>
                  <c:formatCode>General</c:formatCode>
                  <c:ptCount val="4"/>
                  <c:pt idx="0">
                    <c:v>267.62981417124161</c:v>
                  </c:pt>
                  <c:pt idx="1">
                    <c:v>96.901913293804441</c:v>
                  </c:pt>
                  <c:pt idx="2">
                    <c:v>173.48864876411906</c:v>
                  </c:pt>
                  <c:pt idx="3">
                    <c:v>76.035192180989597</c:v>
                  </c:pt>
                </c:numCache>
              </c:numRef>
            </c:minus>
            <c:spPr>
              <a:noFill/>
              <a:ln w="9525">
                <a:solidFill>
                  <a:schemeClr val="tx1">
                    <a:lumMod val="50000"/>
                    <a:lumOff val="50000"/>
                  </a:schemeClr>
                </a:solidFill>
                <a:round/>
              </a:ln>
              <a:effectLst/>
            </c:spPr>
          </c:errBars>
          <c:xVal>
            <c:numRef>
              <c:f>'donnor phase conc'!$O$7:$O$10</c:f>
              <c:numCache>
                <c:formatCode>General</c:formatCode>
                <c:ptCount val="4"/>
                <c:pt idx="0">
                  <c:v>30</c:v>
                </c:pt>
                <c:pt idx="1">
                  <c:v>40</c:v>
                </c:pt>
                <c:pt idx="2">
                  <c:v>50</c:v>
                </c:pt>
                <c:pt idx="3">
                  <c:v>60</c:v>
                </c:pt>
              </c:numCache>
            </c:numRef>
          </c:xVal>
          <c:yVal>
            <c:numRef>
              <c:f>'donnor phase conc'!$S$7:$S$10</c:f>
              <c:numCache>
                <c:formatCode>General</c:formatCode>
                <c:ptCount val="4"/>
                <c:pt idx="0">
                  <c:v>4418.7366666666667</c:v>
                </c:pt>
                <c:pt idx="1">
                  <c:v>4466.62</c:v>
                </c:pt>
                <c:pt idx="2">
                  <c:v>4755.1450000000004</c:v>
                </c:pt>
                <c:pt idx="3">
                  <c:v>4009.2449999999999</c:v>
                </c:pt>
              </c:numCache>
            </c:numRef>
          </c:y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6="http://schemas.microsoft.com/office/drawing/2014/chart" uri="{C3380CC4-5D6E-409C-BE32-E72D297353CC}">
              <c16:uniqueId val="{00000003-437C-493C-A97D-13E69AF52C6F}"/>
            </c:ext>
          </c:extLst>
        </c:ser>
        <c:ser>
          <c:idx val="4"/>
          <c:order val="4"/>
          <c:spPr>
            <a:ln w="25400" cap="flat" cmpd="dbl" algn="ctr">
              <a:solidFill>
                <a:schemeClr val="accent5">
                  <a:alpha val="50000"/>
                </a:schemeClr>
              </a:solidFill>
              <a:round/>
            </a:ln>
            <a:effectLst/>
          </c:spPr>
          <c:marker>
            <c:symbol val="circle"/>
            <c:size val="6"/>
            <c:spPr>
              <a:noFill/>
              <a:ln w="34925" cap="flat" cmpd="dbl" algn="ctr">
                <a:solidFill>
                  <a:schemeClr val="accent5">
                    <a:lumMod val="75000"/>
                    <a:alpha val="70000"/>
                  </a:schemeClr>
                </a:solidFill>
                <a:round/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'donnor phase conc'!$AB$7:$AB$10</c:f>
                <c:numCache>
                  <c:formatCode>General</c:formatCode>
                  <c:ptCount val="4"/>
                  <c:pt idx="0">
                    <c:v>61.91426976069409</c:v>
                  </c:pt>
                  <c:pt idx="1">
                    <c:v>20.491954518786159</c:v>
                  </c:pt>
                  <c:pt idx="2">
                    <c:v>176.50164003015192</c:v>
                  </c:pt>
                  <c:pt idx="3">
                    <c:v>166.78527647847096</c:v>
                  </c:pt>
                </c:numCache>
              </c:numRef>
            </c:plus>
            <c:minus>
              <c:numRef>
                <c:f>'donnor phase conc'!$AB$7:$AB$10</c:f>
                <c:numCache>
                  <c:formatCode>General</c:formatCode>
                  <c:ptCount val="4"/>
                  <c:pt idx="0">
                    <c:v>61.91426976069409</c:v>
                  </c:pt>
                  <c:pt idx="1">
                    <c:v>20.491954518786159</c:v>
                  </c:pt>
                  <c:pt idx="2">
                    <c:v>176.50164003015192</c:v>
                  </c:pt>
                  <c:pt idx="3">
                    <c:v>166.78527647847096</c:v>
                  </c:pt>
                </c:numCache>
              </c:numRef>
            </c:minus>
            <c:spPr>
              <a:noFill/>
              <a:ln w="9525">
                <a:solidFill>
                  <a:schemeClr val="tx1">
                    <a:lumMod val="50000"/>
                    <a:lumOff val="50000"/>
                  </a:schemeClr>
                </a:solidFill>
                <a:round/>
              </a:ln>
              <a:effectLst/>
            </c:spPr>
          </c:errBars>
          <c:xVal>
            <c:numRef>
              <c:f>'donnor phase conc'!$O$7:$O$10</c:f>
              <c:numCache>
                <c:formatCode>General</c:formatCode>
                <c:ptCount val="4"/>
                <c:pt idx="0">
                  <c:v>30</c:v>
                </c:pt>
                <c:pt idx="1">
                  <c:v>40</c:v>
                </c:pt>
                <c:pt idx="2">
                  <c:v>50</c:v>
                </c:pt>
                <c:pt idx="3">
                  <c:v>60</c:v>
                </c:pt>
              </c:numCache>
            </c:numRef>
          </c:xVal>
          <c:yVal>
            <c:numRef>
              <c:f>'donnor phase conc'!$T$7:$T$10</c:f>
              <c:numCache>
                <c:formatCode>General</c:formatCode>
                <c:ptCount val="4"/>
                <c:pt idx="0">
                  <c:v>181.08</c:v>
                </c:pt>
                <c:pt idx="1">
                  <c:v>311.69</c:v>
                </c:pt>
                <c:pt idx="2">
                  <c:v>283.76333333333332</c:v>
                </c:pt>
                <c:pt idx="3">
                  <c:v>230.20499999999998</c:v>
                </c:pt>
              </c:numCache>
            </c:numRef>
          </c:y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6="http://schemas.microsoft.com/office/drawing/2014/chart" uri="{C3380CC4-5D6E-409C-BE32-E72D297353CC}">
              <c16:uniqueId val="{00000004-437C-493C-A97D-13E69AF52C6F}"/>
            </c:ext>
          </c:extLst>
        </c:ser>
        <c:ser>
          <c:idx val="5"/>
          <c:order val="5"/>
          <c:spPr>
            <a:ln w="25400" cap="flat" cmpd="dbl" algn="ctr">
              <a:solidFill>
                <a:schemeClr val="accent6">
                  <a:alpha val="50000"/>
                </a:schemeClr>
              </a:solidFill>
              <a:round/>
            </a:ln>
            <a:effectLst/>
          </c:spPr>
          <c:marker>
            <c:symbol val="circle"/>
            <c:size val="6"/>
            <c:spPr>
              <a:noFill/>
              <a:ln w="34925" cap="flat" cmpd="dbl" algn="ctr">
                <a:solidFill>
                  <a:schemeClr val="accent6">
                    <a:lumMod val="75000"/>
                    <a:alpha val="70000"/>
                  </a:schemeClr>
                </a:solidFill>
                <a:round/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'donnor phase conc'!$AC$7:$AC$10</c:f>
                <c:numCache>
                  <c:formatCode>General</c:formatCode>
                  <c:ptCount val="4"/>
                  <c:pt idx="0">
                    <c:v>228.33185071294795</c:v>
                  </c:pt>
                  <c:pt idx="1">
                    <c:v>205.38915656220368</c:v>
                  </c:pt>
                  <c:pt idx="2">
                    <c:v>232.41543949972697</c:v>
                  </c:pt>
                  <c:pt idx="3">
                    <c:v>48.359032765347976</c:v>
                  </c:pt>
                </c:numCache>
              </c:numRef>
            </c:plus>
            <c:minus>
              <c:numRef>
                <c:f>'donnor phase conc'!$AC$7:$AC$10</c:f>
                <c:numCache>
                  <c:formatCode>General</c:formatCode>
                  <c:ptCount val="4"/>
                  <c:pt idx="0">
                    <c:v>228.33185071294795</c:v>
                  </c:pt>
                  <c:pt idx="1">
                    <c:v>205.38915656220368</c:v>
                  </c:pt>
                  <c:pt idx="2">
                    <c:v>232.41543949972697</c:v>
                  </c:pt>
                  <c:pt idx="3">
                    <c:v>48.359032765347976</c:v>
                  </c:pt>
                </c:numCache>
              </c:numRef>
            </c:minus>
            <c:spPr>
              <a:noFill/>
              <a:ln w="9525">
                <a:solidFill>
                  <a:schemeClr val="tx1">
                    <a:lumMod val="50000"/>
                    <a:lumOff val="50000"/>
                  </a:schemeClr>
                </a:solidFill>
                <a:round/>
              </a:ln>
              <a:effectLst/>
            </c:spPr>
          </c:errBars>
          <c:xVal>
            <c:numRef>
              <c:f>'donnor phase conc'!$O$7:$O$10</c:f>
              <c:numCache>
                <c:formatCode>General</c:formatCode>
                <c:ptCount val="4"/>
                <c:pt idx="0">
                  <c:v>30</c:v>
                </c:pt>
                <c:pt idx="1">
                  <c:v>40</c:v>
                </c:pt>
                <c:pt idx="2">
                  <c:v>50</c:v>
                </c:pt>
                <c:pt idx="3">
                  <c:v>60</c:v>
                </c:pt>
              </c:numCache>
            </c:numRef>
          </c:xVal>
          <c:yVal>
            <c:numRef>
              <c:f>'donnor phase conc'!$U$7:$U$10</c:f>
              <c:numCache>
                <c:formatCode>General</c:formatCode>
                <c:ptCount val="4"/>
                <c:pt idx="0">
                  <c:v>1293.8466666666668</c:v>
                </c:pt>
                <c:pt idx="1">
                  <c:v>2699.3150000000001</c:v>
                </c:pt>
                <c:pt idx="2">
                  <c:v>3057.5299999999997</c:v>
                </c:pt>
                <c:pt idx="3">
                  <c:v>482.96499999999997</c:v>
                </c:pt>
              </c:numCache>
            </c:numRef>
          </c:y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6="http://schemas.microsoft.com/office/drawing/2014/chart" uri="{C3380CC4-5D6E-409C-BE32-E72D297353CC}">
              <c16:uniqueId val="{00000005-437C-493C-A97D-13E69AF52C6F}"/>
            </c:ext>
          </c:extLst>
        </c:ser>
        <c:ser>
          <c:idx val="6"/>
          <c:order val="6"/>
          <c:spPr>
            <a:ln w="25400" cap="flat" cmpd="dbl" algn="ctr">
              <a:solidFill>
                <a:schemeClr val="accent1">
                  <a:lumMod val="60000"/>
                  <a:alpha val="50000"/>
                </a:schemeClr>
              </a:solidFill>
              <a:round/>
            </a:ln>
            <a:effectLst/>
          </c:spPr>
          <c:marker>
            <c:symbol val="circle"/>
            <c:size val="6"/>
            <c:spPr>
              <a:noFill/>
              <a:ln w="34925" cap="flat" cmpd="dbl" algn="ctr">
                <a:solidFill>
                  <a:schemeClr val="accent1">
                    <a:lumMod val="60000"/>
                    <a:lumMod val="75000"/>
                    <a:alpha val="70000"/>
                  </a:schemeClr>
                </a:solidFill>
                <a:round/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'donnor phase conc'!$AD$7:$AD$10</c:f>
                <c:numCache>
                  <c:formatCode>General</c:formatCode>
                  <c:ptCount val="4"/>
                  <c:pt idx="0">
                    <c:v>168.68032265205093</c:v>
                  </c:pt>
                  <c:pt idx="1">
                    <c:v>31.004421190103514</c:v>
                  </c:pt>
                  <c:pt idx="2">
                    <c:v>101.0207320306085</c:v>
                  </c:pt>
                  <c:pt idx="3">
                    <c:v>3.6203867196751265</c:v>
                  </c:pt>
                </c:numCache>
              </c:numRef>
            </c:plus>
            <c:minus>
              <c:numRef>
                <c:f>'donnor phase conc'!$AD$7:$AD$10</c:f>
                <c:numCache>
                  <c:formatCode>General</c:formatCode>
                  <c:ptCount val="4"/>
                  <c:pt idx="0">
                    <c:v>168.68032265205093</c:v>
                  </c:pt>
                  <c:pt idx="1">
                    <c:v>31.004421190103514</c:v>
                  </c:pt>
                  <c:pt idx="2">
                    <c:v>101.0207320306085</c:v>
                  </c:pt>
                  <c:pt idx="3">
                    <c:v>3.6203867196751265</c:v>
                  </c:pt>
                </c:numCache>
              </c:numRef>
            </c:minus>
            <c:spPr>
              <a:noFill/>
              <a:ln w="9525">
                <a:solidFill>
                  <a:schemeClr val="tx1">
                    <a:lumMod val="50000"/>
                    <a:lumOff val="50000"/>
                  </a:schemeClr>
                </a:solidFill>
                <a:round/>
              </a:ln>
              <a:effectLst/>
            </c:spPr>
          </c:errBars>
          <c:xVal>
            <c:numRef>
              <c:f>'donnor phase conc'!$O$7:$O$10</c:f>
              <c:numCache>
                <c:formatCode>General</c:formatCode>
                <c:ptCount val="4"/>
                <c:pt idx="0">
                  <c:v>30</c:v>
                </c:pt>
                <c:pt idx="1">
                  <c:v>40</c:v>
                </c:pt>
                <c:pt idx="2">
                  <c:v>50</c:v>
                </c:pt>
                <c:pt idx="3">
                  <c:v>60</c:v>
                </c:pt>
              </c:numCache>
            </c:numRef>
          </c:xVal>
          <c:yVal>
            <c:numRef>
              <c:f>'donnor phase conc'!$V$7:$V$10</c:f>
              <c:numCache>
                <c:formatCode>General</c:formatCode>
                <c:ptCount val="4"/>
                <c:pt idx="0">
                  <c:v>135.72499999999999</c:v>
                </c:pt>
                <c:pt idx="1">
                  <c:v>197.66666666666666</c:v>
                </c:pt>
                <c:pt idx="2">
                  <c:v>362.03</c:v>
                </c:pt>
                <c:pt idx="3">
                  <c:v>162.44</c:v>
                </c:pt>
              </c:numCache>
            </c:numRef>
          </c:y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6="http://schemas.microsoft.com/office/drawing/2014/chart" uri="{C3380CC4-5D6E-409C-BE32-E72D297353CC}">
              <c16:uniqueId val="{00000006-437C-493C-A97D-13E69AF52C6F}"/>
            </c:ext>
          </c:extLst>
        </c:ser>
        <c:ser>
          <c:idx val="7"/>
          <c:order val="7"/>
          <c:spPr>
            <a:ln w="25400" cap="flat" cmpd="dbl" algn="ctr">
              <a:solidFill>
                <a:schemeClr val="accent2">
                  <a:lumMod val="60000"/>
                  <a:alpha val="50000"/>
                </a:schemeClr>
              </a:solidFill>
              <a:round/>
            </a:ln>
            <a:effectLst/>
          </c:spPr>
          <c:marker>
            <c:symbol val="circle"/>
            <c:size val="6"/>
            <c:spPr>
              <a:noFill/>
              <a:ln w="34925" cap="flat" cmpd="dbl" algn="ctr">
                <a:solidFill>
                  <a:schemeClr val="accent2">
                    <a:lumMod val="60000"/>
                    <a:lumMod val="75000"/>
                    <a:alpha val="70000"/>
                  </a:schemeClr>
                </a:solidFill>
                <a:round/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'donnor phase conc'!$AE$7:$AE$10</c:f>
                <c:numCache>
                  <c:formatCode>General</c:formatCode>
                  <c:ptCount val="4"/>
                  <c:pt idx="0">
                    <c:v>22.075873708644014</c:v>
                  </c:pt>
                  <c:pt idx="1">
                    <c:v>21.856670606476179</c:v>
                  </c:pt>
                  <c:pt idx="2">
                    <c:v>49.348982259009148</c:v>
                  </c:pt>
                  <c:pt idx="3">
                    <c:v>52.949076479198489</c:v>
                  </c:pt>
                </c:numCache>
              </c:numRef>
            </c:plus>
            <c:minus>
              <c:numRef>
                <c:f>'donnor phase conc'!$AE$7:$AE$10</c:f>
                <c:numCache>
                  <c:formatCode>General</c:formatCode>
                  <c:ptCount val="4"/>
                  <c:pt idx="0">
                    <c:v>22.075873708644014</c:v>
                  </c:pt>
                  <c:pt idx="1">
                    <c:v>21.856670606476179</c:v>
                  </c:pt>
                  <c:pt idx="2">
                    <c:v>49.348982259009148</c:v>
                  </c:pt>
                  <c:pt idx="3">
                    <c:v>52.949076479198489</c:v>
                  </c:pt>
                </c:numCache>
              </c:numRef>
            </c:minus>
            <c:spPr>
              <a:noFill/>
              <a:ln w="9525">
                <a:solidFill>
                  <a:schemeClr val="tx1">
                    <a:lumMod val="50000"/>
                    <a:lumOff val="50000"/>
                  </a:schemeClr>
                </a:solidFill>
                <a:round/>
              </a:ln>
              <a:effectLst/>
            </c:spPr>
          </c:errBars>
          <c:xVal>
            <c:numRef>
              <c:f>'donnor phase conc'!$O$7:$O$10</c:f>
              <c:numCache>
                <c:formatCode>General</c:formatCode>
                <c:ptCount val="4"/>
                <c:pt idx="0">
                  <c:v>30</c:v>
                </c:pt>
                <c:pt idx="1">
                  <c:v>40</c:v>
                </c:pt>
                <c:pt idx="2">
                  <c:v>50</c:v>
                </c:pt>
                <c:pt idx="3">
                  <c:v>60</c:v>
                </c:pt>
              </c:numCache>
            </c:numRef>
          </c:xVal>
          <c:yVal>
            <c:numRef>
              <c:f>'donnor phase conc'!$W$7:$W$10</c:f>
              <c:numCache>
                <c:formatCode>General</c:formatCode>
                <c:ptCount val="4"/>
                <c:pt idx="0">
                  <c:v>30.61</c:v>
                </c:pt>
                <c:pt idx="1">
                  <c:v>30.785</c:v>
                </c:pt>
                <c:pt idx="2">
                  <c:v>52.745000000000005</c:v>
                </c:pt>
                <c:pt idx="3">
                  <c:v>175.51</c:v>
                </c:pt>
              </c:numCache>
            </c:numRef>
          </c:y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6="http://schemas.microsoft.com/office/drawing/2014/chart" uri="{C3380CC4-5D6E-409C-BE32-E72D297353CC}">
              <c16:uniqueId val="{00000007-437C-493C-A97D-13E69AF52C6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093079152"/>
        <c:axId val="2093073744"/>
      </c:scatterChart>
      <c:valAx>
        <c:axId val="2093079152"/>
        <c:scaling>
          <c:orientation val="minMax"/>
          <c:min val="25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cap="all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ES"/>
                  <a:t>[Na2CO3] (mmol/l)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0" i="0" u="none" strike="noStrike" kern="1200" cap="all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none" spc="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2093073744"/>
        <c:crosses val="autoZero"/>
        <c:crossBetween val="midCat"/>
      </c:valAx>
      <c:valAx>
        <c:axId val="2093073744"/>
        <c:scaling>
          <c:orientation val="minMax"/>
          <c:max val="5500"/>
          <c:min val="-5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0" i="0" u="none" strike="noStrike" kern="1200" cap="all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ES"/>
                  <a:t>peak area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0" i="0" u="none" strike="noStrike" kern="1200" cap="all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2093079152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t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2000" b="0" i="0" u="none" strike="noStrike" kern="1200" spc="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j-lt"/>
                <a:ea typeface="+mj-ea"/>
                <a:cs typeface="+mj-cs"/>
              </a:defRPr>
            </a:pPr>
            <a:r>
              <a:rPr lang="en-US"/>
              <a:t>Ionic Strength (C)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000" b="0" i="0" u="none" strike="noStrike" kern="1200" spc="0" normalizeH="0" baseline="0">
              <a:solidFill>
                <a:schemeClr val="tx1">
                  <a:lumMod val="65000"/>
                  <a:lumOff val="35000"/>
                </a:schemeClr>
              </a:solidFill>
              <a:latin typeface="+mj-lt"/>
              <a:ea typeface="+mj-ea"/>
              <a:cs typeface="+mj-cs"/>
            </a:defRPr>
          </a:pPr>
          <a:endParaRPr lang="es-ES"/>
        </a:p>
      </c:txPr>
    </c:title>
    <c:autoTitleDeleted val="0"/>
    <c:plotArea>
      <c:layout>
        <c:manualLayout>
          <c:layoutTarget val="inner"/>
          <c:xMode val="edge"/>
          <c:yMode val="edge"/>
          <c:x val="6.5700680995956592E-2"/>
          <c:y val="0.18060819347779758"/>
          <c:w val="0.90538040008512455"/>
          <c:h val="0.71560427098328938"/>
        </c:manualLayout>
      </c:layout>
      <c:scatterChart>
        <c:scatterStyle val="lineMarker"/>
        <c:varyColors val="0"/>
        <c:ser>
          <c:idx val="0"/>
          <c:order val="0"/>
          <c:spPr>
            <a:ln w="25400" cap="flat" cmpd="dbl" algn="ctr">
              <a:solidFill>
                <a:schemeClr val="accent1">
                  <a:alpha val="50000"/>
                </a:schemeClr>
              </a:solidFill>
              <a:round/>
            </a:ln>
            <a:effectLst/>
          </c:spPr>
          <c:marker>
            <c:symbol val="circle"/>
            <c:size val="6"/>
            <c:spPr>
              <a:noFill/>
              <a:ln w="34925" cap="flat" cmpd="dbl" algn="ctr">
                <a:solidFill>
                  <a:schemeClr val="accent1">
                    <a:lumMod val="75000"/>
                    <a:alpha val="70000"/>
                  </a:schemeClr>
                </a:solidFill>
                <a:round/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'ionic strenth'!$X$7:$X$10</c:f>
                <c:numCache>
                  <c:formatCode>General</c:formatCode>
                  <c:ptCount val="4"/>
                  <c:pt idx="0">
                    <c:v>64.919473580736948</c:v>
                  </c:pt>
                  <c:pt idx="1">
                    <c:v>89.49347704348817</c:v>
                  </c:pt>
                  <c:pt idx="2">
                    <c:v>5.2757685064200208</c:v>
                  </c:pt>
                  <c:pt idx="3">
                    <c:v>26.862986617276906</c:v>
                  </c:pt>
                </c:numCache>
              </c:numRef>
            </c:plus>
            <c:minus>
              <c:numRef>
                <c:f>'ionic strenth'!$X$7:$X$10</c:f>
                <c:numCache>
                  <c:formatCode>General</c:formatCode>
                  <c:ptCount val="4"/>
                  <c:pt idx="0">
                    <c:v>64.919473580736948</c:v>
                  </c:pt>
                  <c:pt idx="1">
                    <c:v>89.49347704348817</c:v>
                  </c:pt>
                  <c:pt idx="2">
                    <c:v>5.2757685064200208</c:v>
                  </c:pt>
                  <c:pt idx="3">
                    <c:v>26.862986617276906</c:v>
                  </c:pt>
                </c:numCache>
              </c:numRef>
            </c:minus>
            <c:spPr>
              <a:noFill/>
              <a:ln w="9525">
                <a:solidFill>
                  <a:schemeClr val="tx1">
                    <a:lumMod val="50000"/>
                    <a:lumOff val="50000"/>
                  </a:schemeClr>
                </a:solidFill>
                <a:round/>
              </a:ln>
              <a:effectLst/>
            </c:spPr>
          </c:errBars>
          <c:xVal>
            <c:numRef>
              <c:f>'ionic strenth'!$O$7:$O$10</c:f>
              <c:numCache>
                <c:formatCode>General</c:formatCode>
                <c:ptCount val="4"/>
                <c:pt idx="0">
                  <c:v>0</c:v>
                </c:pt>
                <c:pt idx="1">
                  <c:v>50</c:v>
                </c:pt>
                <c:pt idx="2">
                  <c:v>100</c:v>
                </c:pt>
                <c:pt idx="3">
                  <c:v>150</c:v>
                </c:pt>
              </c:numCache>
            </c:numRef>
          </c:xVal>
          <c:yVal>
            <c:numRef>
              <c:f>'ionic strenth'!$P$7:$P$10</c:f>
              <c:numCache>
                <c:formatCode>General</c:formatCode>
                <c:ptCount val="4"/>
                <c:pt idx="0">
                  <c:v>317.125</c:v>
                </c:pt>
                <c:pt idx="1">
                  <c:v>242.19666666666663</c:v>
                </c:pt>
                <c:pt idx="2">
                  <c:v>111.13333333333333</c:v>
                </c:pt>
                <c:pt idx="3">
                  <c:v>337.34500000000003</c:v>
                </c:pt>
              </c:numCache>
            </c:numRef>
          </c:y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6="http://schemas.microsoft.com/office/drawing/2014/chart" uri="{C3380CC4-5D6E-409C-BE32-E72D297353CC}">
              <c16:uniqueId val="{00000000-7CE9-4F70-81AB-FB7C0FA1BE31}"/>
            </c:ext>
          </c:extLst>
        </c:ser>
        <c:ser>
          <c:idx val="1"/>
          <c:order val="1"/>
          <c:spPr>
            <a:ln w="25400" cap="flat" cmpd="dbl" algn="ctr">
              <a:solidFill>
                <a:schemeClr val="accent2">
                  <a:alpha val="50000"/>
                </a:schemeClr>
              </a:solidFill>
              <a:round/>
            </a:ln>
            <a:effectLst/>
          </c:spPr>
          <c:marker>
            <c:symbol val="circle"/>
            <c:size val="6"/>
            <c:spPr>
              <a:noFill/>
              <a:ln w="34925" cap="flat" cmpd="dbl" algn="ctr">
                <a:solidFill>
                  <a:schemeClr val="accent2">
                    <a:lumMod val="75000"/>
                    <a:alpha val="70000"/>
                  </a:schemeClr>
                </a:solidFill>
                <a:round/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'ionic strenth'!$Y$7:$Y$10</c:f>
                <c:numCache>
                  <c:formatCode>General</c:formatCode>
                  <c:ptCount val="4"/>
                  <c:pt idx="0">
                    <c:v>81.182929548027744</c:v>
                  </c:pt>
                  <c:pt idx="1">
                    <c:v>55.621019408133712</c:v>
                  </c:pt>
                  <c:pt idx="2">
                    <c:v>16.068470161572112</c:v>
                  </c:pt>
                  <c:pt idx="3">
                    <c:v>13.703729419395287</c:v>
                  </c:pt>
                </c:numCache>
              </c:numRef>
            </c:plus>
            <c:minus>
              <c:numRef>
                <c:f>'ionic strenth'!$Y$7:$Y$10</c:f>
                <c:numCache>
                  <c:formatCode>General</c:formatCode>
                  <c:ptCount val="4"/>
                  <c:pt idx="0">
                    <c:v>81.182929548027744</c:v>
                  </c:pt>
                  <c:pt idx="1">
                    <c:v>55.621019408133712</c:v>
                  </c:pt>
                  <c:pt idx="2">
                    <c:v>16.068470161572112</c:v>
                  </c:pt>
                  <c:pt idx="3">
                    <c:v>13.703729419395287</c:v>
                  </c:pt>
                </c:numCache>
              </c:numRef>
            </c:minus>
            <c:spPr>
              <a:noFill/>
              <a:ln w="9525">
                <a:solidFill>
                  <a:schemeClr val="tx1">
                    <a:lumMod val="50000"/>
                    <a:lumOff val="50000"/>
                  </a:schemeClr>
                </a:solidFill>
                <a:round/>
              </a:ln>
              <a:effectLst/>
            </c:spPr>
          </c:errBars>
          <c:xVal>
            <c:numRef>
              <c:f>'ionic strenth'!$O$7:$O$10</c:f>
              <c:numCache>
                <c:formatCode>General</c:formatCode>
                <c:ptCount val="4"/>
                <c:pt idx="0">
                  <c:v>0</c:v>
                </c:pt>
                <c:pt idx="1">
                  <c:v>50</c:v>
                </c:pt>
                <c:pt idx="2">
                  <c:v>100</c:v>
                </c:pt>
                <c:pt idx="3">
                  <c:v>150</c:v>
                </c:pt>
              </c:numCache>
            </c:numRef>
          </c:xVal>
          <c:yVal>
            <c:numRef>
              <c:f>'ionic strenth'!$Q$7:$Q$10</c:f>
              <c:numCache>
                <c:formatCode>General</c:formatCode>
                <c:ptCount val="4"/>
                <c:pt idx="0">
                  <c:v>288.27499999999998</c:v>
                </c:pt>
                <c:pt idx="1">
                  <c:v>173.85000000000002</c:v>
                </c:pt>
                <c:pt idx="2">
                  <c:v>154.35666666666665</c:v>
                </c:pt>
                <c:pt idx="3">
                  <c:v>164.95</c:v>
                </c:pt>
              </c:numCache>
            </c:numRef>
          </c:y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6="http://schemas.microsoft.com/office/drawing/2014/chart" uri="{C3380CC4-5D6E-409C-BE32-E72D297353CC}">
              <c16:uniqueId val="{00000001-7CE9-4F70-81AB-FB7C0FA1BE31}"/>
            </c:ext>
          </c:extLst>
        </c:ser>
        <c:ser>
          <c:idx val="2"/>
          <c:order val="2"/>
          <c:spPr>
            <a:ln w="25400" cap="flat" cmpd="dbl" algn="ctr">
              <a:solidFill>
                <a:schemeClr val="accent3">
                  <a:alpha val="50000"/>
                </a:schemeClr>
              </a:solidFill>
              <a:round/>
            </a:ln>
            <a:effectLst/>
          </c:spPr>
          <c:marker>
            <c:symbol val="circle"/>
            <c:size val="6"/>
            <c:spPr>
              <a:noFill/>
              <a:ln w="34925" cap="flat" cmpd="dbl" algn="ctr">
                <a:solidFill>
                  <a:schemeClr val="accent3">
                    <a:lumMod val="75000"/>
                    <a:alpha val="70000"/>
                  </a:schemeClr>
                </a:solidFill>
                <a:round/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'ionic strenth'!$Z$7:$Z$10</c:f>
                <c:numCache>
                  <c:formatCode>General</c:formatCode>
                  <c:ptCount val="4"/>
                  <c:pt idx="0">
                    <c:v>23.094107473552619</c:v>
                  </c:pt>
                  <c:pt idx="1">
                    <c:v>84.294199385248447</c:v>
                  </c:pt>
                  <c:pt idx="2">
                    <c:v>88.140860274903105</c:v>
                  </c:pt>
                  <c:pt idx="3">
                    <c:v>34.004765107261086</c:v>
                  </c:pt>
                </c:numCache>
              </c:numRef>
            </c:plus>
            <c:minus>
              <c:numRef>
                <c:f>'ionic strenth'!$Z$7:$Z$10</c:f>
                <c:numCache>
                  <c:formatCode>General</c:formatCode>
                  <c:ptCount val="4"/>
                  <c:pt idx="0">
                    <c:v>23.094107473552619</c:v>
                  </c:pt>
                  <c:pt idx="1">
                    <c:v>84.294199385248447</c:v>
                  </c:pt>
                  <c:pt idx="2">
                    <c:v>88.140860274903105</c:v>
                  </c:pt>
                  <c:pt idx="3">
                    <c:v>34.004765107261086</c:v>
                  </c:pt>
                </c:numCache>
              </c:numRef>
            </c:minus>
            <c:spPr>
              <a:noFill/>
              <a:ln w="9525">
                <a:solidFill>
                  <a:schemeClr val="tx1">
                    <a:lumMod val="50000"/>
                    <a:lumOff val="50000"/>
                  </a:schemeClr>
                </a:solidFill>
                <a:round/>
              </a:ln>
              <a:effectLst/>
            </c:spPr>
          </c:errBars>
          <c:xVal>
            <c:numRef>
              <c:f>'ionic strenth'!$O$7:$O$10</c:f>
              <c:numCache>
                <c:formatCode>General</c:formatCode>
                <c:ptCount val="4"/>
                <c:pt idx="0">
                  <c:v>0</c:v>
                </c:pt>
                <c:pt idx="1">
                  <c:v>50</c:v>
                </c:pt>
                <c:pt idx="2">
                  <c:v>100</c:v>
                </c:pt>
                <c:pt idx="3">
                  <c:v>150</c:v>
                </c:pt>
              </c:numCache>
            </c:numRef>
          </c:xVal>
          <c:yVal>
            <c:numRef>
              <c:f>'ionic strenth'!$R$7:$R$10</c:f>
              <c:numCache>
                <c:formatCode>General</c:formatCode>
                <c:ptCount val="4"/>
                <c:pt idx="0">
                  <c:v>286.74</c:v>
                </c:pt>
                <c:pt idx="1">
                  <c:v>259.745</c:v>
                </c:pt>
                <c:pt idx="2">
                  <c:v>142.33500000000001</c:v>
                </c:pt>
                <c:pt idx="3">
                  <c:v>80.804999999999993</c:v>
                </c:pt>
              </c:numCache>
            </c:numRef>
          </c:y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6="http://schemas.microsoft.com/office/drawing/2014/chart" uri="{C3380CC4-5D6E-409C-BE32-E72D297353CC}">
              <c16:uniqueId val="{00000002-7CE9-4F70-81AB-FB7C0FA1BE31}"/>
            </c:ext>
          </c:extLst>
        </c:ser>
        <c:ser>
          <c:idx val="3"/>
          <c:order val="3"/>
          <c:spPr>
            <a:ln w="25400" cap="flat" cmpd="dbl" algn="ctr">
              <a:solidFill>
                <a:schemeClr val="accent4">
                  <a:alpha val="50000"/>
                </a:schemeClr>
              </a:solidFill>
              <a:round/>
            </a:ln>
            <a:effectLst/>
          </c:spPr>
          <c:marker>
            <c:symbol val="circle"/>
            <c:size val="6"/>
            <c:spPr>
              <a:noFill/>
              <a:ln w="34925" cap="flat" cmpd="dbl" algn="ctr">
                <a:solidFill>
                  <a:schemeClr val="accent4">
                    <a:lumMod val="75000"/>
                    <a:alpha val="70000"/>
                  </a:schemeClr>
                </a:solidFill>
                <a:round/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'ionic strenth'!$AA$7:$AA$10</c:f>
                <c:numCache>
                  <c:formatCode>General</c:formatCode>
                  <c:ptCount val="4"/>
                  <c:pt idx="0">
                    <c:v>133.91188222110844</c:v>
                  </c:pt>
                  <c:pt idx="1">
                    <c:v>288.44299818161653</c:v>
                  </c:pt>
                  <c:pt idx="2">
                    <c:v>121.13446268506742</c:v>
                  </c:pt>
                  <c:pt idx="3">
                    <c:v>23.645650762878148</c:v>
                  </c:pt>
                </c:numCache>
              </c:numRef>
            </c:plus>
            <c:minus>
              <c:numRef>
                <c:f>'ionic strenth'!$AA$7:$AA$10</c:f>
                <c:numCache>
                  <c:formatCode>General</c:formatCode>
                  <c:ptCount val="4"/>
                  <c:pt idx="0">
                    <c:v>133.91188222110844</c:v>
                  </c:pt>
                  <c:pt idx="1">
                    <c:v>288.44299818161653</c:v>
                  </c:pt>
                  <c:pt idx="2">
                    <c:v>121.13446268506742</c:v>
                  </c:pt>
                  <c:pt idx="3">
                    <c:v>23.645650762878148</c:v>
                  </c:pt>
                </c:numCache>
              </c:numRef>
            </c:minus>
            <c:spPr>
              <a:noFill/>
              <a:ln w="9525">
                <a:solidFill>
                  <a:schemeClr val="tx1">
                    <a:lumMod val="50000"/>
                    <a:lumOff val="50000"/>
                  </a:schemeClr>
                </a:solidFill>
                <a:round/>
              </a:ln>
              <a:effectLst/>
            </c:spPr>
          </c:errBars>
          <c:xVal>
            <c:numRef>
              <c:f>'ionic strenth'!$O$7:$O$10</c:f>
              <c:numCache>
                <c:formatCode>General</c:formatCode>
                <c:ptCount val="4"/>
                <c:pt idx="0">
                  <c:v>0</c:v>
                </c:pt>
                <c:pt idx="1">
                  <c:v>50</c:v>
                </c:pt>
                <c:pt idx="2">
                  <c:v>100</c:v>
                </c:pt>
                <c:pt idx="3">
                  <c:v>150</c:v>
                </c:pt>
              </c:numCache>
            </c:numRef>
          </c:xVal>
          <c:yVal>
            <c:numRef>
              <c:f>'ionic strenth'!$S$7:$S$10</c:f>
              <c:numCache>
                <c:formatCode>General</c:formatCode>
                <c:ptCount val="4"/>
                <c:pt idx="0">
                  <c:v>4467.68</c:v>
                </c:pt>
                <c:pt idx="1">
                  <c:v>2453.9299999999998</c:v>
                </c:pt>
                <c:pt idx="2">
                  <c:v>1706.385</c:v>
                </c:pt>
                <c:pt idx="3">
                  <c:v>259.27</c:v>
                </c:pt>
              </c:numCache>
            </c:numRef>
          </c:y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6="http://schemas.microsoft.com/office/drawing/2014/chart" uri="{C3380CC4-5D6E-409C-BE32-E72D297353CC}">
              <c16:uniqueId val="{00000003-7CE9-4F70-81AB-FB7C0FA1BE31}"/>
            </c:ext>
          </c:extLst>
        </c:ser>
        <c:ser>
          <c:idx val="4"/>
          <c:order val="4"/>
          <c:spPr>
            <a:ln w="25400" cap="flat" cmpd="dbl" algn="ctr">
              <a:solidFill>
                <a:schemeClr val="accent5">
                  <a:alpha val="50000"/>
                </a:schemeClr>
              </a:solidFill>
              <a:round/>
            </a:ln>
            <a:effectLst/>
          </c:spPr>
          <c:marker>
            <c:symbol val="circle"/>
            <c:size val="6"/>
            <c:spPr>
              <a:noFill/>
              <a:ln w="34925" cap="flat" cmpd="dbl" algn="ctr">
                <a:solidFill>
                  <a:schemeClr val="accent5">
                    <a:lumMod val="75000"/>
                    <a:alpha val="70000"/>
                  </a:schemeClr>
                </a:solidFill>
                <a:round/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'ionic strenth'!$AB$7:$AB$10</c:f>
                <c:numCache>
                  <c:formatCode>General</c:formatCode>
                  <c:ptCount val="4"/>
                  <c:pt idx="0">
                    <c:v>16.930883024815984</c:v>
                  </c:pt>
                  <c:pt idx="1">
                    <c:v>91.565832237430797</c:v>
                  </c:pt>
                  <c:pt idx="2">
                    <c:v>10.047987360660837</c:v>
                  </c:pt>
                  <c:pt idx="3">
                    <c:v>27.655509396863398</c:v>
                  </c:pt>
                </c:numCache>
              </c:numRef>
            </c:plus>
            <c:minus>
              <c:numRef>
                <c:f>'ionic strenth'!$AB$7:$AB$10</c:f>
                <c:numCache>
                  <c:formatCode>General</c:formatCode>
                  <c:ptCount val="4"/>
                  <c:pt idx="0">
                    <c:v>16.930883024815984</c:v>
                  </c:pt>
                  <c:pt idx="1">
                    <c:v>91.565832237430797</c:v>
                  </c:pt>
                  <c:pt idx="2">
                    <c:v>10.047987360660837</c:v>
                  </c:pt>
                  <c:pt idx="3">
                    <c:v>27.655509396863398</c:v>
                  </c:pt>
                </c:numCache>
              </c:numRef>
            </c:minus>
            <c:spPr>
              <a:noFill/>
              <a:ln w="9525">
                <a:solidFill>
                  <a:schemeClr val="tx1">
                    <a:lumMod val="50000"/>
                    <a:lumOff val="50000"/>
                  </a:schemeClr>
                </a:solidFill>
                <a:round/>
              </a:ln>
              <a:effectLst/>
            </c:spPr>
          </c:errBars>
          <c:xVal>
            <c:numRef>
              <c:f>'ionic strenth'!$O$7:$O$10</c:f>
              <c:numCache>
                <c:formatCode>General</c:formatCode>
                <c:ptCount val="4"/>
                <c:pt idx="0">
                  <c:v>0</c:v>
                </c:pt>
                <c:pt idx="1">
                  <c:v>50</c:v>
                </c:pt>
                <c:pt idx="2">
                  <c:v>100</c:v>
                </c:pt>
                <c:pt idx="3">
                  <c:v>150</c:v>
                </c:pt>
              </c:numCache>
            </c:numRef>
          </c:xVal>
          <c:yVal>
            <c:numRef>
              <c:f>'ionic strenth'!$T$7:$T$10</c:f>
              <c:numCache>
                <c:formatCode>General</c:formatCode>
                <c:ptCount val="4"/>
                <c:pt idx="0">
                  <c:v>93.529999999999987</c:v>
                </c:pt>
                <c:pt idx="1">
                  <c:v>163.90666666666667</c:v>
                </c:pt>
                <c:pt idx="2">
                  <c:v>91.474999999999994</c:v>
                </c:pt>
                <c:pt idx="3">
                  <c:v>162.44</c:v>
                </c:pt>
              </c:numCache>
            </c:numRef>
          </c:y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6="http://schemas.microsoft.com/office/drawing/2014/chart" uri="{C3380CC4-5D6E-409C-BE32-E72D297353CC}">
              <c16:uniqueId val="{00000004-7CE9-4F70-81AB-FB7C0FA1BE31}"/>
            </c:ext>
          </c:extLst>
        </c:ser>
        <c:ser>
          <c:idx val="5"/>
          <c:order val="5"/>
          <c:spPr>
            <a:ln w="25400" cap="flat" cmpd="dbl" algn="ctr">
              <a:solidFill>
                <a:schemeClr val="accent6">
                  <a:alpha val="50000"/>
                </a:schemeClr>
              </a:solidFill>
              <a:round/>
            </a:ln>
            <a:effectLst/>
          </c:spPr>
          <c:marker>
            <c:symbol val="circle"/>
            <c:size val="6"/>
            <c:spPr>
              <a:noFill/>
              <a:ln w="34925" cap="flat" cmpd="dbl" algn="ctr">
                <a:solidFill>
                  <a:schemeClr val="accent6">
                    <a:lumMod val="75000"/>
                    <a:alpha val="70000"/>
                  </a:schemeClr>
                </a:solidFill>
                <a:round/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'ionic strenth'!$AC$7:$AC$10</c:f>
                <c:numCache>
                  <c:formatCode>General</c:formatCode>
                  <c:ptCount val="4"/>
                  <c:pt idx="0">
                    <c:v>107.0559666716443</c:v>
                  </c:pt>
                  <c:pt idx="1">
                    <c:v>153.32196336467874</c:v>
                  </c:pt>
                  <c:pt idx="2">
                    <c:v>27.782225432819608</c:v>
                  </c:pt>
                  <c:pt idx="3">
                    <c:v>27.534738059404059</c:v>
                  </c:pt>
                </c:numCache>
              </c:numRef>
            </c:plus>
            <c:minus>
              <c:numRef>
                <c:f>'ionic strenth'!$AC$7:$AC$10</c:f>
                <c:numCache>
                  <c:formatCode>General</c:formatCode>
                  <c:ptCount val="4"/>
                  <c:pt idx="0">
                    <c:v>107.0559666716443</c:v>
                  </c:pt>
                  <c:pt idx="1">
                    <c:v>153.32196336467874</c:v>
                  </c:pt>
                  <c:pt idx="2">
                    <c:v>27.782225432819608</c:v>
                  </c:pt>
                  <c:pt idx="3">
                    <c:v>27.534738059404059</c:v>
                  </c:pt>
                </c:numCache>
              </c:numRef>
            </c:minus>
            <c:spPr>
              <a:noFill/>
              <a:ln w="9525">
                <a:solidFill>
                  <a:schemeClr val="tx1">
                    <a:lumMod val="50000"/>
                    <a:lumOff val="50000"/>
                  </a:schemeClr>
                </a:solidFill>
                <a:round/>
              </a:ln>
              <a:effectLst/>
            </c:spPr>
          </c:errBars>
          <c:xVal>
            <c:numRef>
              <c:f>'ionic strenth'!$O$7:$O$10</c:f>
              <c:numCache>
                <c:formatCode>General</c:formatCode>
                <c:ptCount val="4"/>
                <c:pt idx="0">
                  <c:v>0</c:v>
                </c:pt>
                <c:pt idx="1">
                  <c:v>50</c:v>
                </c:pt>
                <c:pt idx="2">
                  <c:v>100</c:v>
                </c:pt>
                <c:pt idx="3">
                  <c:v>150</c:v>
                </c:pt>
              </c:numCache>
            </c:numRef>
          </c:xVal>
          <c:yVal>
            <c:numRef>
              <c:f>'ionic strenth'!$U$7:$U$10</c:f>
              <c:numCache>
                <c:formatCode>General</c:formatCode>
                <c:ptCount val="4"/>
                <c:pt idx="0">
                  <c:v>619.1099999999999</c:v>
                </c:pt>
                <c:pt idx="1">
                  <c:v>647.52500000000009</c:v>
                </c:pt>
                <c:pt idx="2">
                  <c:v>175.69499999999999</c:v>
                </c:pt>
                <c:pt idx="3">
                  <c:v>149.71</c:v>
                </c:pt>
              </c:numCache>
            </c:numRef>
          </c:y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6="http://schemas.microsoft.com/office/drawing/2014/chart" uri="{C3380CC4-5D6E-409C-BE32-E72D297353CC}">
              <c16:uniqueId val="{00000005-7CE9-4F70-81AB-FB7C0FA1BE31}"/>
            </c:ext>
          </c:extLst>
        </c:ser>
        <c:ser>
          <c:idx val="6"/>
          <c:order val="6"/>
          <c:spPr>
            <a:ln w="25400" cap="flat" cmpd="dbl" algn="ctr">
              <a:solidFill>
                <a:schemeClr val="accent1">
                  <a:lumMod val="60000"/>
                  <a:alpha val="50000"/>
                </a:schemeClr>
              </a:solidFill>
              <a:round/>
            </a:ln>
            <a:effectLst/>
          </c:spPr>
          <c:marker>
            <c:symbol val="circle"/>
            <c:size val="6"/>
            <c:spPr>
              <a:noFill/>
              <a:ln w="34925" cap="flat" cmpd="dbl" algn="ctr">
                <a:solidFill>
                  <a:schemeClr val="accent1">
                    <a:lumMod val="60000"/>
                    <a:lumMod val="75000"/>
                    <a:alpha val="70000"/>
                  </a:schemeClr>
                </a:solidFill>
                <a:round/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'ionic strenth'!$AD$7:$AD$10</c:f>
                <c:numCache>
                  <c:formatCode>General</c:formatCode>
                  <c:ptCount val="4"/>
                  <c:pt idx="0">
                    <c:v>46.852895321420569</c:v>
                  </c:pt>
                  <c:pt idx="1">
                    <c:v>37.948136098276514</c:v>
                  </c:pt>
                  <c:pt idx="2">
                    <c:v>3.0617723625377593</c:v>
                  </c:pt>
                  <c:pt idx="3">
                    <c:v>5.0558134854837986</c:v>
                  </c:pt>
                </c:numCache>
              </c:numRef>
            </c:plus>
            <c:minus>
              <c:numRef>
                <c:f>'ionic strenth'!$AD$7:$AD$10</c:f>
                <c:numCache>
                  <c:formatCode>General</c:formatCode>
                  <c:ptCount val="4"/>
                  <c:pt idx="0">
                    <c:v>46.852895321420569</c:v>
                  </c:pt>
                  <c:pt idx="1">
                    <c:v>37.948136098276514</c:v>
                  </c:pt>
                  <c:pt idx="2">
                    <c:v>3.0617723625377593</c:v>
                  </c:pt>
                  <c:pt idx="3">
                    <c:v>5.0558134854837986</c:v>
                  </c:pt>
                </c:numCache>
              </c:numRef>
            </c:minus>
            <c:spPr>
              <a:noFill/>
              <a:ln w="9525">
                <a:solidFill>
                  <a:schemeClr val="tx1">
                    <a:lumMod val="50000"/>
                    <a:lumOff val="50000"/>
                  </a:schemeClr>
                </a:solidFill>
                <a:round/>
              </a:ln>
              <a:effectLst/>
            </c:spPr>
          </c:errBars>
          <c:xVal>
            <c:numRef>
              <c:f>'ionic strenth'!$O$7:$O$10</c:f>
              <c:numCache>
                <c:formatCode>General</c:formatCode>
                <c:ptCount val="4"/>
                <c:pt idx="0">
                  <c:v>0</c:v>
                </c:pt>
                <c:pt idx="1">
                  <c:v>50</c:v>
                </c:pt>
                <c:pt idx="2">
                  <c:v>100</c:v>
                </c:pt>
                <c:pt idx="3">
                  <c:v>150</c:v>
                </c:pt>
              </c:numCache>
            </c:numRef>
          </c:xVal>
          <c:yVal>
            <c:numRef>
              <c:f>'ionic strenth'!$V$7:$V$10</c:f>
              <c:numCache>
                <c:formatCode>General</c:formatCode>
                <c:ptCount val="4"/>
                <c:pt idx="0">
                  <c:v>131.32</c:v>
                </c:pt>
                <c:pt idx="1">
                  <c:v>221.90333333333334</c:v>
                </c:pt>
                <c:pt idx="2">
                  <c:v>180.36500000000001</c:v>
                </c:pt>
                <c:pt idx="3">
                  <c:v>167.065</c:v>
                </c:pt>
              </c:numCache>
            </c:numRef>
          </c:y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6="http://schemas.microsoft.com/office/drawing/2014/chart" uri="{C3380CC4-5D6E-409C-BE32-E72D297353CC}">
              <c16:uniqueId val="{00000006-7CE9-4F70-81AB-FB7C0FA1BE31}"/>
            </c:ext>
          </c:extLst>
        </c:ser>
        <c:ser>
          <c:idx val="7"/>
          <c:order val="7"/>
          <c:spPr>
            <a:ln w="25400" cap="flat" cmpd="dbl" algn="ctr">
              <a:solidFill>
                <a:schemeClr val="accent2">
                  <a:lumMod val="60000"/>
                  <a:alpha val="50000"/>
                </a:schemeClr>
              </a:solidFill>
              <a:round/>
            </a:ln>
            <a:effectLst/>
          </c:spPr>
          <c:marker>
            <c:symbol val="circle"/>
            <c:size val="6"/>
            <c:spPr>
              <a:noFill/>
              <a:ln w="34925" cap="flat" cmpd="dbl" algn="ctr">
                <a:solidFill>
                  <a:schemeClr val="accent2">
                    <a:lumMod val="60000"/>
                    <a:lumMod val="75000"/>
                    <a:alpha val="70000"/>
                  </a:schemeClr>
                </a:solidFill>
                <a:round/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'ionic strenth'!$AE$7:$AE$10</c:f>
                <c:numCache>
                  <c:formatCode>General</c:formatCode>
                  <c:ptCount val="4"/>
                  <c:pt idx="0">
                    <c:v>40.424406406691133</c:v>
                  </c:pt>
                  <c:pt idx="1">
                    <c:v>44.657880603539788</c:v>
                  </c:pt>
                  <c:pt idx="2">
                    <c:v>36.953726469735095</c:v>
                  </c:pt>
                  <c:pt idx="3">
                    <c:v>55.592015913558363</c:v>
                  </c:pt>
                </c:numCache>
              </c:numRef>
            </c:plus>
            <c:minus>
              <c:numRef>
                <c:f>'ionic strenth'!$AE$7:$AE$10</c:f>
                <c:numCache>
                  <c:formatCode>General</c:formatCode>
                  <c:ptCount val="4"/>
                  <c:pt idx="0">
                    <c:v>40.424406406691133</c:v>
                  </c:pt>
                  <c:pt idx="1">
                    <c:v>44.657880603539788</c:v>
                  </c:pt>
                  <c:pt idx="2">
                    <c:v>36.953726469735095</c:v>
                  </c:pt>
                  <c:pt idx="3">
                    <c:v>55.592015913558363</c:v>
                  </c:pt>
                </c:numCache>
              </c:numRef>
            </c:minus>
            <c:spPr>
              <a:noFill/>
              <a:ln w="9525">
                <a:solidFill>
                  <a:schemeClr val="tx1">
                    <a:lumMod val="50000"/>
                    <a:lumOff val="50000"/>
                  </a:schemeClr>
                </a:solidFill>
                <a:round/>
              </a:ln>
              <a:effectLst/>
            </c:spPr>
          </c:errBars>
          <c:xVal>
            <c:numRef>
              <c:f>'ionic strenth'!$O$7:$O$10</c:f>
              <c:numCache>
                <c:formatCode>General</c:formatCode>
                <c:ptCount val="4"/>
                <c:pt idx="0">
                  <c:v>0</c:v>
                </c:pt>
                <c:pt idx="1">
                  <c:v>50</c:v>
                </c:pt>
                <c:pt idx="2">
                  <c:v>100</c:v>
                </c:pt>
                <c:pt idx="3">
                  <c:v>150</c:v>
                </c:pt>
              </c:numCache>
            </c:numRef>
          </c:xVal>
          <c:yVal>
            <c:numRef>
              <c:f>'ionic strenth'!$W$7:$W$10</c:f>
              <c:numCache>
                <c:formatCode>General</c:formatCode>
                <c:ptCount val="4"/>
                <c:pt idx="0">
                  <c:v>136.16333333333333</c:v>
                </c:pt>
                <c:pt idx="1">
                  <c:v>261.77</c:v>
                </c:pt>
                <c:pt idx="2">
                  <c:v>146.36000000000001</c:v>
                </c:pt>
                <c:pt idx="3">
                  <c:v>172.38666666666666</c:v>
                </c:pt>
              </c:numCache>
            </c:numRef>
          </c:y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6="http://schemas.microsoft.com/office/drawing/2014/chart" uri="{C3380CC4-5D6E-409C-BE32-E72D297353CC}">
              <c16:uniqueId val="{00000007-7CE9-4F70-81AB-FB7C0FA1BE3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093079152"/>
        <c:axId val="2093073744"/>
      </c:scatterChart>
      <c:valAx>
        <c:axId val="2093079152"/>
        <c:scaling>
          <c:orientation val="minMax"/>
          <c:min val="-2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cap="all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ES"/>
                  <a:t>[Na2so4]</a:t>
                </a:r>
              </a:p>
            </c:rich>
          </c:tx>
          <c:layout>
            <c:manualLayout>
              <c:xMode val="edge"/>
              <c:yMode val="edge"/>
              <c:x val="0.49897818985644549"/>
              <c:y val="0.95150250390480329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0" i="0" u="none" strike="noStrike" kern="1200" cap="all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none" spc="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2093073744"/>
        <c:crosses val="autoZero"/>
        <c:crossBetween val="midCat"/>
      </c:valAx>
      <c:valAx>
        <c:axId val="20930737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0" i="0" u="none" strike="noStrike" kern="1200" cap="all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ES"/>
                  <a:t>peak area</a:t>
                </a:r>
              </a:p>
            </c:rich>
          </c:tx>
          <c:layout>
            <c:manualLayout>
              <c:xMode val="edge"/>
              <c:yMode val="edge"/>
              <c:x val="2.2941583315599062E-2"/>
              <c:y val="0.4375423485473223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0" i="0" u="none" strike="noStrike" kern="1200" cap="all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2093079152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t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3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b="0" kern="1200" cap="none" spc="0" normalizeH="0" baseline="0"/>
  </cs:categoryAxis>
  <cs:chartArea mods="allowNoFillOverride allowNoLineOverride">
    <cs:lnRef idx="0"/>
    <cs:fillRef idx="0"/>
    <cs:effectRef idx="0"/>
    <cs:fontRef idx="minor">
      <a:schemeClr val="tx1">
        <a:lumMod val="65000"/>
        <a:lumOff val="35000"/>
      </a:schemeClr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dk1">
          <a:lumMod val="15000"/>
          <a:lumOff val="85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5400" cap="flat" cmpd="dbl" algn="ctr">
        <a:solidFill>
          <a:schemeClr val="phClr">
            <a:alpha val="50000"/>
          </a:schemeClr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ln w="34925" cap="flat" cmpd="dbl" algn="ctr">
        <a:solidFill>
          <a:schemeClr val="phClr">
            <a:lumMod val="75000"/>
            <a:alpha val="70000"/>
          </a:schemeClr>
        </a:solidFill>
        <a:round/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ajor">
      <a:schemeClr val="tx1">
        <a:lumMod val="65000"/>
        <a:lumOff val="35000"/>
      </a:schemeClr>
    </cs:fontRef>
    <cs:defRPr sz="2000" kern="1200" spc="0" normalizeH="0" baseline="0"/>
  </cs:title>
  <cs:trendline>
    <cs:lnRef idx="0">
      <cs:styleClr val="0"/>
    </cs:lnRef>
    <cs:fillRef idx="0"/>
    <cs:effectRef idx="0"/>
    <cs:fontRef idx="minor">
      <a:schemeClr val="tx1"/>
    </cs:fontRef>
    <cs:spPr>
      <a:ln w="38100" cap="rnd" cmpd="sng" algn="ctr">
        <a:solidFill>
          <a:schemeClr val="phClr">
            <a:lumMod val="75000"/>
            <a:alpha val="25000"/>
          </a:schemeClr>
        </a:solidFill>
        <a:round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b="0" kern="1200"/>
  </cs:valueAxis>
  <cs:wall>
    <cs:lnRef idx="0"/>
    <cs:fillRef idx="0"/>
    <cs:effectRef idx="0"/>
    <cs:fontRef idx="minor">
      <a:schemeClr val="dk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243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b="0" kern="1200" cap="none" spc="0" normalizeH="0" baseline="0"/>
  </cs:categoryAxis>
  <cs:chartArea mods="allowNoFillOverride allowNoLineOverride">
    <cs:lnRef idx="0"/>
    <cs:fillRef idx="0"/>
    <cs:effectRef idx="0"/>
    <cs:fontRef idx="minor">
      <a:schemeClr val="tx1">
        <a:lumMod val="65000"/>
        <a:lumOff val="35000"/>
      </a:schemeClr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dk1">
          <a:lumMod val="15000"/>
          <a:lumOff val="85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5400" cap="flat" cmpd="dbl" algn="ctr">
        <a:solidFill>
          <a:schemeClr val="phClr">
            <a:alpha val="50000"/>
          </a:schemeClr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ln w="34925" cap="flat" cmpd="dbl" algn="ctr">
        <a:solidFill>
          <a:schemeClr val="phClr">
            <a:lumMod val="75000"/>
            <a:alpha val="70000"/>
          </a:schemeClr>
        </a:solidFill>
        <a:round/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ajor">
      <a:schemeClr val="tx1">
        <a:lumMod val="65000"/>
        <a:lumOff val="35000"/>
      </a:schemeClr>
    </cs:fontRef>
    <cs:defRPr sz="2000" kern="1200" spc="0" normalizeH="0" baseline="0"/>
  </cs:title>
  <cs:trendline>
    <cs:lnRef idx="0">
      <cs:styleClr val="0"/>
    </cs:lnRef>
    <cs:fillRef idx="0"/>
    <cs:effectRef idx="0"/>
    <cs:fontRef idx="minor">
      <a:schemeClr val="tx1"/>
    </cs:fontRef>
    <cs:spPr>
      <a:ln w="38100" cap="rnd" cmpd="sng" algn="ctr">
        <a:solidFill>
          <a:schemeClr val="phClr">
            <a:lumMod val="75000"/>
            <a:alpha val="25000"/>
          </a:schemeClr>
        </a:solidFill>
        <a:round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b="0" kern="1200"/>
  </cs:valueAxis>
  <cs:wall>
    <cs:lnRef idx="0"/>
    <cs:fillRef idx="0"/>
    <cs:effectRef idx="0"/>
    <cs:fontRef idx="minor">
      <a:schemeClr val="dk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243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b="0" kern="1200" cap="none" spc="0" normalizeH="0" baseline="0"/>
  </cs:categoryAxis>
  <cs:chartArea mods="allowNoFillOverride allowNoLineOverride">
    <cs:lnRef idx="0"/>
    <cs:fillRef idx="0"/>
    <cs:effectRef idx="0"/>
    <cs:fontRef idx="minor">
      <a:schemeClr val="tx1">
        <a:lumMod val="65000"/>
        <a:lumOff val="35000"/>
      </a:schemeClr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dk1">
          <a:lumMod val="15000"/>
          <a:lumOff val="85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5400" cap="flat" cmpd="dbl" algn="ctr">
        <a:solidFill>
          <a:schemeClr val="phClr">
            <a:alpha val="50000"/>
          </a:schemeClr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ln w="34925" cap="flat" cmpd="dbl" algn="ctr">
        <a:solidFill>
          <a:schemeClr val="phClr">
            <a:lumMod val="75000"/>
            <a:alpha val="70000"/>
          </a:schemeClr>
        </a:solidFill>
        <a:round/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ajor">
      <a:schemeClr val="tx1">
        <a:lumMod val="65000"/>
        <a:lumOff val="35000"/>
      </a:schemeClr>
    </cs:fontRef>
    <cs:defRPr sz="2000" kern="1200" spc="0" normalizeH="0" baseline="0"/>
  </cs:title>
  <cs:trendline>
    <cs:lnRef idx="0">
      <cs:styleClr val="0"/>
    </cs:lnRef>
    <cs:fillRef idx="0"/>
    <cs:effectRef idx="0"/>
    <cs:fontRef idx="minor">
      <a:schemeClr val="tx1"/>
    </cs:fontRef>
    <cs:spPr>
      <a:ln w="38100" cap="rnd" cmpd="sng" algn="ctr">
        <a:solidFill>
          <a:schemeClr val="phClr">
            <a:lumMod val="75000"/>
            <a:alpha val="25000"/>
          </a:schemeClr>
        </a:solidFill>
        <a:round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b="0" kern="1200"/>
  </cs:valueAxis>
  <cs:wall>
    <cs:lnRef idx="0"/>
    <cs:fillRef idx="0"/>
    <cs:effectRef idx="0"/>
    <cs:fontRef idx="minor">
      <a:schemeClr val="dk1"/>
    </cs:fontRef>
  </cs:wall>
</cs:chartStyle>
</file>

<file path=xl/charts/style4.xml><?xml version="1.0" encoding="utf-8"?>
<cs:chartStyle xmlns:cs="http://schemas.microsoft.com/office/drawing/2012/chartStyle" xmlns:a="http://schemas.openxmlformats.org/drawingml/2006/main" id="243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b="0" kern="1200" cap="none" spc="0" normalizeH="0" baseline="0"/>
  </cs:categoryAxis>
  <cs:chartArea mods="allowNoFillOverride allowNoLineOverride">
    <cs:lnRef idx="0"/>
    <cs:fillRef idx="0"/>
    <cs:effectRef idx="0"/>
    <cs:fontRef idx="minor">
      <a:schemeClr val="tx1">
        <a:lumMod val="65000"/>
        <a:lumOff val="35000"/>
      </a:schemeClr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dk1">
          <a:lumMod val="15000"/>
          <a:lumOff val="85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5400" cap="flat" cmpd="dbl" algn="ctr">
        <a:solidFill>
          <a:schemeClr val="phClr">
            <a:alpha val="50000"/>
          </a:schemeClr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ln w="34925" cap="flat" cmpd="dbl" algn="ctr">
        <a:solidFill>
          <a:schemeClr val="phClr">
            <a:lumMod val="75000"/>
            <a:alpha val="70000"/>
          </a:schemeClr>
        </a:solidFill>
        <a:round/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ajor">
      <a:schemeClr val="tx1">
        <a:lumMod val="65000"/>
        <a:lumOff val="35000"/>
      </a:schemeClr>
    </cs:fontRef>
    <cs:defRPr sz="2000" kern="1200" spc="0" normalizeH="0" baseline="0"/>
  </cs:title>
  <cs:trendline>
    <cs:lnRef idx="0">
      <cs:styleClr val="0"/>
    </cs:lnRef>
    <cs:fillRef idx="0"/>
    <cs:effectRef idx="0"/>
    <cs:fontRef idx="minor">
      <a:schemeClr val="tx1"/>
    </cs:fontRef>
    <cs:spPr>
      <a:ln w="38100" cap="rnd" cmpd="sng" algn="ctr">
        <a:solidFill>
          <a:schemeClr val="phClr">
            <a:lumMod val="75000"/>
            <a:alpha val="25000"/>
          </a:schemeClr>
        </a:solidFill>
        <a:round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b="0" kern="1200"/>
  </cs:valueAxis>
  <cs:wall>
    <cs:lnRef idx="0"/>
    <cs:fillRef idx="0"/>
    <cs:effectRef idx="0"/>
    <cs:fontRef idx="minor">
      <a:schemeClr val="dk1"/>
    </cs:fontRef>
  </cs:wall>
</cs:chartStyle>
</file>

<file path=xl/charts/style5.xml><?xml version="1.0" encoding="utf-8"?>
<cs:chartStyle xmlns:cs="http://schemas.microsoft.com/office/drawing/2012/chartStyle" xmlns:a="http://schemas.openxmlformats.org/drawingml/2006/main" id="243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b="0" kern="1200" cap="none" spc="0" normalizeH="0" baseline="0"/>
  </cs:categoryAxis>
  <cs:chartArea mods="allowNoFillOverride allowNoLineOverride">
    <cs:lnRef idx="0"/>
    <cs:fillRef idx="0"/>
    <cs:effectRef idx="0"/>
    <cs:fontRef idx="minor">
      <a:schemeClr val="tx1">
        <a:lumMod val="65000"/>
        <a:lumOff val="35000"/>
      </a:schemeClr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dk1">
          <a:lumMod val="15000"/>
          <a:lumOff val="85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5400" cap="flat" cmpd="dbl" algn="ctr">
        <a:solidFill>
          <a:schemeClr val="phClr">
            <a:alpha val="50000"/>
          </a:schemeClr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ln w="34925" cap="flat" cmpd="dbl" algn="ctr">
        <a:solidFill>
          <a:schemeClr val="phClr">
            <a:lumMod val="75000"/>
            <a:alpha val="70000"/>
          </a:schemeClr>
        </a:solidFill>
        <a:round/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ajor">
      <a:schemeClr val="tx1">
        <a:lumMod val="65000"/>
        <a:lumOff val="35000"/>
      </a:schemeClr>
    </cs:fontRef>
    <cs:defRPr sz="2000" kern="1200" spc="0" normalizeH="0" baseline="0"/>
  </cs:title>
  <cs:trendline>
    <cs:lnRef idx="0">
      <cs:styleClr val="0"/>
    </cs:lnRef>
    <cs:fillRef idx="0"/>
    <cs:effectRef idx="0"/>
    <cs:fontRef idx="minor">
      <a:schemeClr val="tx1"/>
    </cs:fontRef>
    <cs:spPr>
      <a:ln w="38100" cap="rnd" cmpd="sng" algn="ctr">
        <a:solidFill>
          <a:schemeClr val="phClr">
            <a:lumMod val="75000"/>
            <a:alpha val="25000"/>
          </a:schemeClr>
        </a:solidFill>
        <a:round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b="0" kern="1200"/>
  </cs:valueAxis>
  <cs:wall>
    <cs:lnRef idx="0"/>
    <cs:fillRef idx="0"/>
    <cs:effectRef idx="0"/>
    <cs:fontRef idx="minor">
      <a:schemeClr val="dk1"/>
    </cs:fontRef>
  </cs:wall>
</cs:chartStyle>
</file>

<file path=xl/charts/style6.xml><?xml version="1.0" encoding="utf-8"?>
<cs:chartStyle xmlns:cs="http://schemas.microsoft.com/office/drawing/2012/chartStyle" xmlns:a="http://schemas.openxmlformats.org/drawingml/2006/main" id="243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b="0" kern="1200" cap="none" spc="0" normalizeH="0" baseline="0"/>
  </cs:categoryAxis>
  <cs:chartArea mods="allowNoFillOverride allowNoLineOverride">
    <cs:lnRef idx="0"/>
    <cs:fillRef idx="0"/>
    <cs:effectRef idx="0"/>
    <cs:fontRef idx="minor">
      <a:schemeClr val="tx1">
        <a:lumMod val="65000"/>
        <a:lumOff val="35000"/>
      </a:schemeClr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dk1">
          <a:lumMod val="15000"/>
          <a:lumOff val="85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5400" cap="flat" cmpd="dbl" algn="ctr">
        <a:solidFill>
          <a:schemeClr val="phClr">
            <a:alpha val="50000"/>
          </a:schemeClr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ln w="34925" cap="flat" cmpd="dbl" algn="ctr">
        <a:solidFill>
          <a:schemeClr val="phClr">
            <a:lumMod val="75000"/>
            <a:alpha val="70000"/>
          </a:schemeClr>
        </a:solidFill>
        <a:round/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ajor">
      <a:schemeClr val="tx1">
        <a:lumMod val="65000"/>
        <a:lumOff val="35000"/>
      </a:schemeClr>
    </cs:fontRef>
    <cs:defRPr sz="2000" kern="1200" spc="0" normalizeH="0" baseline="0"/>
  </cs:title>
  <cs:trendline>
    <cs:lnRef idx="0">
      <cs:styleClr val="0"/>
    </cs:lnRef>
    <cs:fillRef idx="0"/>
    <cs:effectRef idx="0"/>
    <cs:fontRef idx="minor">
      <a:schemeClr val="tx1"/>
    </cs:fontRef>
    <cs:spPr>
      <a:ln w="38100" cap="rnd" cmpd="sng" algn="ctr">
        <a:solidFill>
          <a:schemeClr val="phClr">
            <a:lumMod val="75000"/>
            <a:alpha val="25000"/>
          </a:schemeClr>
        </a:solidFill>
        <a:round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b="0" kern="1200"/>
  </cs:valueAxis>
  <cs:wall>
    <cs:lnRef idx="0"/>
    <cs:fillRef idx="0"/>
    <cs:effectRef idx="0"/>
    <cs:fontRef idx="minor">
      <a:schemeClr val="dk1"/>
    </cs:fontRef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114301</xdr:colOff>
      <xdr:row>11</xdr:row>
      <xdr:rowOff>95251</xdr:rowOff>
    </xdr:from>
    <xdr:to>
      <xdr:col>25</xdr:col>
      <xdr:colOff>180975</xdr:colOff>
      <xdr:row>35</xdr:row>
      <xdr:rowOff>133351</xdr:rowOff>
    </xdr:to>
    <xdr:graphicFrame macro="">
      <xdr:nvGraphicFramePr>
        <xdr:cNvPr id="2" name="Gráfico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142875</xdr:colOff>
      <xdr:row>11</xdr:row>
      <xdr:rowOff>76200</xdr:rowOff>
    </xdr:from>
    <xdr:to>
      <xdr:col>20</xdr:col>
      <xdr:colOff>409575</xdr:colOff>
      <xdr:row>32</xdr:row>
      <xdr:rowOff>38099</xdr:rowOff>
    </xdr:to>
    <xdr:graphicFrame macro="">
      <xdr:nvGraphicFramePr>
        <xdr:cNvPr id="2" name="Gráfico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66674</xdr:colOff>
      <xdr:row>12</xdr:row>
      <xdr:rowOff>85725</xdr:rowOff>
    </xdr:from>
    <xdr:to>
      <xdr:col>19</xdr:col>
      <xdr:colOff>685799</xdr:colOff>
      <xdr:row>35</xdr:row>
      <xdr:rowOff>47625</xdr:rowOff>
    </xdr:to>
    <xdr:graphicFrame macro="">
      <xdr:nvGraphicFramePr>
        <xdr:cNvPr id="2" name="Gráfico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161925</xdr:colOff>
      <xdr:row>11</xdr:row>
      <xdr:rowOff>133348</xdr:rowOff>
    </xdr:from>
    <xdr:to>
      <xdr:col>20</xdr:col>
      <xdr:colOff>542924</xdr:colOff>
      <xdr:row>37</xdr:row>
      <xdr:rowOff>38100</xdr:rowOff>
    </xdr:to>
    <xdr:graphicFrame macro="">
      <xdr:nvGraphicFramePr>
        <xdr:cNvPr id="2" name="Gráfico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238125</xdr:colOff>
      <xdr:row>11</xdr:row>
      <xdr:rowOff>152400</xdr:rowOff>
    </xdr:from>
    <xdr:to>
      <xdr:col>22</xdr:col>
      <xdr:colOff>200025</xdr:colOff>
      <xdr:row>35</xdr:row>
      <xdr:rowOff>66674</xdr:rowOff>
    </xdr:to>
    <xdr:graphicFrame macro="">
      <xdr:nvGraphicFramePr>
        <xdr:cNvPr id="2" name="Gráfico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171450</xdr:colOff>
      <xdr:row>12</xdr:row>
      <xdr:rowOff>85726</xdr:rowOff>
    </xdr:from>
    <xdr:to>
      <xdr:col>19</xdr:col>
      <xdr:colOff>476250</xdr:colOff>
      <xdr:row>34</xdr:row>
      <xdr:rowOff>28575</xdr:rowOff>
    </xdr:to>
    <xdr:graphicFrame macro="">
      <xdr:nvGraphicFramePr>
        <xdr:cNvPr id="2" name="Gráfico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AE27"/>
  <sheetViews>
    <sheetView topLeftCell="O1" workbookViewId="0">
      <selection activeCell="X3" sqref="X3"/>
    </sheetView>
  </sheetViews>
  <sheetFormatPr baseColWidth="10" defaultColWidth="9.140625" defaultRowHeight="15" x14ac:dyDescent="0.25"/>
  <sheetData>
    <row r="2" spans="1:31" x14ac:dyDescent="0.25">
      <c r="A2" t="s">
        <v>0</v>
      </c>
      <c r="B2" t="s">
        <v>7</v>
      </c>
      <c r="C2" t="s">
        <v>8</v>
      </c>
      <c r="D2" t="s">
        <v>1</v>
      </c>
      <c r="E2" t="s">
        <v>2</v>
      </c>
      <c r="F2" t="s">
        <v>3</v>
      </c>
      <c r="G2" t="s">
        <v>9</v>
      </c>
      <c r="H2" t="s">
        <v>4</v>
      </c>
      <c r="I2" t="s">
        <v>5</v>
      </c>
      <c r="K2" t="s">
        <v>10</v>
      </c>
    </row>
    <row r="4" spans="1:31" x14ac:dyDescent="0.25">
      <c r="A4">
        <v>2.2999999999999998</v>
      </c>
      <c r="B4">
        <v>1193.93</v>
      </c>
      <c r="C4">
        <v>312.8</v>
      </c>
      <c r="D4">
        <v>174.58</v>
      </c>
      <c r="F4">
        <v>233.88</v>
      </c>
      <c r="G4">
        <v>111.98</v>
      </c>
      <c r="H4">
        <v>336.46</v>
      </c>
      <c r="I4">
        <v>180.62</v>
      </c>
      <c r="K4">
        <v>180.97</v>
      </c>
    </row>
    <row r="5" spans="1:31" x14ac:dyDescent="0.25">
      <c r="A5">
        <v>2.2999999999999998</v>
      </c>
      <c r="C5">
        <v>133.75</v>
      </c>
      <c r="D5">
        <v>246.37</v>
      </c>
      <c r="E5">
        <v>1163.8900000000001</v>
      </c>
      <c r="F5">
        <v>211.16</v>
      </c>
      <c r="G5">
        <v>50.19</v>
      </c>
      <c r="H5">
        <v>284.05</v>
      </c>
      <c r="I5">
        <v>298.31</v>
      </c>
      <c r="K5">
        <v>221.91</v>
      </c>
    </row>
    <row r="6" spans="1:31" x14ac:dyDescent="0.25">
      <c r="A6">
        <v>2.2999999999999998</v>
      </c>
      <c r="B6">
        <v>1271.08</v>
      </c>
      <c r="C6">
        <v>266.23</v>
      </c>
      <c r="D6">
        <v>139.37</v>
      </c>
      <c r="E6">
        <v>1098.47</v>
      </c>
      <c r="G6">
        <v>53.73</v>
      </c>
      <c r="H6">
        <v>308.45999999999998</v>
      </c>
      <c r="I6">
        <v>208.84</v>
      </c>
      <c r="K6">
        <v>88.42</v>
      </c>
      <c r="P6" s="1" t="s">
        <v>7</v>
      </c>
      <c r="Q6" s="2" t="s">
        <v>8</v>
      </c>
      <c r="R6" s="2" t="s">
        <v>1</v>
      </c>
      <c r="S6" s="2" t="s">
        <v>2</v>
      </c>
      <c r="T6" s="2" t="s">
        <v>3</v>
      </c>
      <c r="U6" s="2" t="s">
        <v>9</v>
      </c>
      <c r="V6" s="2" t="s">
        <v>4</v>
      </c>
      <c r="W6" s="2" t="s">
        <v>5</v>
      </c>
      <c r="X6" s="3" t="s">
        <v>7</v>
      </c>
      <c r="Y6" s="4" t="s">
        <v>8</v>
      </c>
      <c r="Z6" s="4" t="s">
        <v>1</v>
      </c>
      <c r="AA6" s="4" t="s">
        <v>2</v>
      </c>
      <c r="AB6" s="4" t="s">
        <v>3</v>
      </c>
      <c r="AC6" s="4" t="s">
        <v>9</v>
      </c>
      <c r="AD6" s="4" t="s">
        <v>4</v>
      </c>
      <c r="AE6" s="4" t="s">
        <v>5</v>
      </c>
    </row>
    <row r="7" spans="1:31" x14ac:dyDescent="0.25">
      <c r="A7" t="s">
        <v>11</v>
      </c>
      <c r="B7" s="2">
        <f>AVERAGE(B4:B6)</f>
        <v>1232.5050000000001</v>
      </c>
      <c r="C7">
        <f t="shared" ref="C7:K7" si="0">AVERAGE(C4:C6)</f>
        <v>237.59333333333333</v>
      </c>
      <c r="D7">
        <f t="shared" si="0"/>
        <v>186.77333333333334</v>
      </c>
      <c r="E7" s="2">
        <f t="shared" si="0"/>
        <v>1131.18</v>
      </c>
      <c r="F7" s="2">
        <f t="shared" si="0"/>
        <v>222.51999999999998</v>
      </c>
      <c r="G7">
        <f t="shared" si="0"/>
        <v>71.966666666666669</v>
      </c>
      <c r="H7" s="2">
        <f t="shared" si="0"/>
        <v>309.65666666666669</v>
      </c>
      <c r="I7">
        <f t="shared" si="0"/>
        <v>229.25666666666666</v>
      </c>
      <c r="K7">
        <f t="shared" si="0"/>
        <v>163.76666666666668</v>
      </c>
      <c r="O7">
        <v>2.2999999999999998</v>
      </c>
      <c r="P7">
        <v>1232.5050000000001</v>
      </c>
      <c r="Q7">
        <v>237.59333333333333</v>
      </c>
      <c r="R7">
        <v>186.77333333333334</v>
      </c>
      <c r="S7">
        <v>1131.18</v>
      </c>
      <c r="T7">
        <v>222.51999999999998</v>
      </c>
      <c r="U7">
        <v>71.966666666666669</v>
      </c>
      <c r="V7">
        <v>309.65666666666669</v>
      </c>
      <c r="W7">
        <v>229.25666666666666</v>
      </c>
      <c r="X7">
        <v>54.553288168542046</v>
      </c>
      <c r="Y7">
        <v>92.896553398569949</v>
      </c>
      <c r="Z7">
        <v>54.532174294936489</v>
      </c>
      <c r="AA7">
        <v>46.258925625223995</v>
      </c>
      <c r="AB7">
        <v>16.065466068558358</v>
      </c>
      <c r="AC7">
        <v>34.697738158752273</v>
      </c>
      <c r="AD7">
        <v>26.225484425141367</v>
      </c>
      <c r="AE7">
        <v>61.443992654557704</v>
      </c>
    </row>
    <row r="8" spans="1:31" x14ac:dyDescent="0.25">
      <c r="A8" t="s">
        <v>6</v>
      </c>
      <c r="B8">
        <f>STDEV(B4:B6)</f>
        <v>54.553288168542046</v>
      </c>
      <c r="C8">
        <f t="shared" ref="C8:K8" si="1">STDEV(C4:C6)</f>
        <v>92.896553398569949</v>
      </c>
      <c r="D8">
        <f t="shared" si="1"/>
        <v>54.532174294936489</v>
      </c>
      <c r="E8">
        <f t="shared" si="1"/>
        <v>46.258925625223995</v>
      </c>
      <c r="F8">
        <f t="shared" si="1"/>
        <v>16.065466068558358</v>
      </c>
      <c r="G8">
        <f t="shared" si="1"/>
        <v>34.697738158752273</v>
      </c>
      <c r="H8">
        <f t="shared" si="1"/>
        <v>26.225484425141367</v>
      </c>
      <c r="I8">
        <f t="shared" si="1"/>
        <v>61.443992654557704</v>
      </c>
      <c r="K8">
        <f t="shared" si="1"/>
        <v>68.38757952532994</v>
      </c>
      <c r="O8">
        <v>2.8</v>
      </c>
      <c r="P8">
        <v>1023.69</v>
      </c>
      <c r="Q8">
        <v>265.93666666666667</v>
      </c>
      <c r="R8">
        <v>1108.635</v>
      </c>
      <c r="S8">
        <v>643.16999999999996</v>
      </c>
      <c r="T8">
        <v>163.01</v>
      </c>
      <c r="U8">
        <v>460.55333333333328</v>
      </c>
      <c r="V8">
        <v>207.6933333333333</v>
      </c>
      <c r="W8">
        <v>262.91000000000003</v>
      </c>
      <c r="X8">
        <v>12.445079348883253</v>
      </c>
      <c r="Y8">
        <v>28.308161956109657</v>
      </c>
      <c r="Z8">
        <v>37.243314165095512</v>
      </c>
      <c r="AA8">
        <v>63.795173798650339</v>
      </c>
      <c r="AB8">
        <v>39.583837610823018</v>
      </c>
      <c r="AC8">
        <v>72.939872040835141</v>
      </c>
      <c r="AD8">
        <v>9.3301732745610604</v>
      </c>
      <c r="AE8">
        <v>21.09231376591957</v>
      </c>
    </row>
    <row r="9" spans="1:31" x14ac:dyDescent="0.25">
      <c r="A9" t="s">
        <v>12</v>
      </c>
      <c r="B9">
        <f>CONFIDENCE(0.05,B8,3)</f>
        <v>61.731722638468575</v>
      </c>
      <c r="C9">
        <f t="shared" ref="C9:K9" si="2">CONFIDENCE(0.05,C8,3)</f>
        <v>105.12041457066705</v>
      </c>
      <c r="D9">
        <f t="shared" si="2"/>
        <v>61.707830480305439</v>
      </c>
      <c r="E9">
        <f t="shared" si="2"/>
        <v>52.345940311194113</v>
      </c>
      <c r="F9">
        <f t="shared" si="2"/>
        <v>18.179452214465435</v>
      </c>
      <c r="G9">
        <f t="shared" si="2"/>
        <v>39.263465505154478</v>
      </c>
      <c r="H9">
        <f t="shared" si="2"/>
        <v>29.676384044726795</v>
      </c>
      <c r="I9">
        <f t="shared" si="2"/>
        <v>69.529145532578568</v>
      </c>
      <c r="K9">
        <f t="shared" si="2"/>
        <v>77.386409378863036</v>
      </c>
      <c r="O9">
        <v>3.3</v>
      </c>
      <c r="P9">
        <v>90.724999999999994</v>
      </c>
      <c r="Q9">
        <v>225.05</v>
      </c>
      <c r="R9">
        <v>1243.0749999999998</v>
      </c>
      <c r="S9">
        <v>139.03</v>
      </c>
      <c r="T9">
        <v>50.5</v>
      </c>
      <c r="U9">
        <v>58.94</v>
      </c>
      <c r="V9">
        <v>71.765000000000001</v>
      </c>
      <c r="W9">
        <v>91</v>
      </c>
      <c r="X9">
        <v>12.126881297349284</v>
      </c>
      <c r="Y9">
        <v>83.862864248724605</v>
      </c>
      <c r="Z9">
        <v>59.418182823105568</v>
      </c>
      <c r="AA9">
        <v>66.284189668427032</v>
      </c>
      <c r="AB9">
        <v>15.768481220460023</v>
      </c>
      <c r="AC9">
        <v>21.637511409586835</v>
      </c>
      <c r="AD9">
        <v>28.82874346897556</v>
      </c>
      <c r="AE9">
        <v>33.376013842279015</v>
      </c>
    </row>
    <row r="10" spans="1:31" x14ac:dyDescent="0.25">
      <c r="A10">
        <v>2.8</v>
      </c>
      <c r="B10">
        <v>1014.89</v>
      </c>
      <c r="C10">
        <v>294.73</v>
      </c>
      <c r="D10">
        <v>1082.3</v>
      </c>
      <c r="E10">
        <v>598.05999999999995</v>
      </c>
      <c r="G10">
        <v>516.36</v>
      </c>
      <c r="H10">
        <v>196.92</v>
      </c>
      <c r="I10">
        <v>264.02999999999997</v>
      </c>
      <c r="K10">
        <v>141.35</v>
      </c>
      <c r="O10">
        <v>3.8</v>
      </c>
      <c r="P10">
        <v>43.08</v>
      </c>
      <c r="Q10">
        <v>99.783333333333346</v>
      </c>
      <c r="R10">
        <v>101.795</v>
      </c>
      <c r="S10">
        <v>16.445</v>
      </c>
      <c r="T10">
        <v>22.6</v>
      </c>
      <c r="U10">
        <v>31.473333333333329</v>
      </c>
      <c r="V10">
        <v>24.61</v>
      </c>
      <c r="W10">
        <v>57.375</v>
      </c>
      <c r="X10">
        <v>60.924320267032932</v>
      </c>
      <c r="Y10">
        <v>24.662855336179721</v>
      </c>
      <c r="Z10">
        <v>38.021131624400653</v>
      </c>
      <c r="AA10">
        <v>23.256742033225546</v>
      </c>
      <c r="AB10">
        <v>13.350176028802014</v>
      </c>
      <c r="AC10">
        <v>13.034267656195093</v>
      </c>
      <c r="AD10">
        <v>6.5619509294111547</v>
      </c>
      <c r="AE10">
        <v>14.262343776532607</v>
      </c>
    </row>
    <row r="11" spans="1:31" x14ac:dyDescent="0.25">
      <c r="A11">
        <v>2.8</v>
      </c>
      <c r="B11">
        <v>1032.49</v>
      </c>
      <c r="C11">
        <v>238.14</v>
      </c>
      <c r="E11">
        <v>688.28</v>
      </c>
      <c r="F11">
        <v>135.02000000000001</v>
      </c>
      <c r="G11">
        <v>378.02</v>
      </c>
      <c r="H11">
        <v>213.02</v>
      </c>
      <c r="I11">
        <v>241.28</v>
      </c>
      <c r="K11">
        <v>242.4</v>
      </c>
    </row>
    <row r="12" spans="1:31" x14ac:dyDescent="0.25">
      <c r="A12">
        <v>2.8</v>
      </c>
      <c r="C12">
        <v>264.94</v>
      </c>
      <c r="D12">
        <v>1134.97</v>
      </c>
      <c r="F12">
        <v>191</v>
      </c>
      <c r="G12">
        <v>487.28</v>
      </c>
      <c r="H12">
        <v>213.14</v>
      </c>
      <c r="I12">
        <v>283.42</v>
      </c>
      <c r="K12">
        <v>322.60000000000002</v>
      </c>
    </row>
    <row r="13" spans="1:31" x14ac:dyDescent="0.25">
      <c r="A13" t="s">
        <v>11</v>
      </c>
      <c r="B13">
        <f t="shared" ref="B13:I13" si="3">AVERAGE(B10:B12)</f>
        <v>1023.69</v>
      </c>
      <c r="C13" s="2">
        <f t="shared" si="3"/>
        <v>265.93666666666667</v>
      </c>
      <c r="D13">
        <f t="shared" si="3"/>
        <v>1108.635</v>
      </c>
      <c r="E13">
        <f t="shared" si="3"/>
        <v>643.16999999999996</v>
      </c>
      <c r="F13">
        <f t="shared" si="3"/>
        <v>163.01</v>
      </c>
      <c r="G13" s="2">
        <f t="shared" si="3"/>
        <v>460.55333333333328</v>
      </c>
      <c r="H13">
        <f t="shared" si="3"/>
        <v>207.6933333333333</v>
      </c>
      <c r="I13" s="2">
        <f t="shared" si="3"/>
        <v>262.91000000000003</v>
      </c>
      <c r="K13">
        <f>AVERAGE(K10:K12)</f>
        <v>235.45000000000002</v>
      </c>
    </row>
    <row r="14" spans="1:31" x14ac:dyDescent="0.25">
      <c r="A14" t="s">
        <v>6</v>
      </c>
      <c r="B14">
        <f>STDEV(B10:B12)</f>
        <v>12.445079348883253</v>
      </c>
      <c r="C14">
        <f t="shared" ref="C14:K14" si="4">STDEV(C10:C12)</f>
        <v>28.308161956109657</v>
      </c>
      <c r="D14">
        <f t="shared" si="4"/>
        <v>37.243314165095512</v>
      </c>
      <c r="E14">
        <f t="shared" si="4"/>
        <v>63.795173798650339</v>
      </c>
      <c r="F14">
        <f t="shared" si="4"/>
        <v>39.583837610823018</v>
      </c>
      <c r="G14">
        <f t="shared" si="4"/>
        <v>72.939872040835141</v>
      </c>
      <c r="H14">
        <f t="shared" si="4"/>
        <v>9.3301732745610604</v>
      </c>
      <c r="I14">
        <f t="shared" si="4"/>
        <v>21.09231376591957</v>
      </c>
      <c r="K14">
        <f t="shared" si="4"/>
        <v>90.824652490389454</v>
      </c>
    </row>
    <row r="15" spans="1:31" x14ac:dyDescent="0.25">
      <c r="A15" t="s">
        <v>12</v>
      </c>
      <c r="B15">
        <f>CONFIDENCE(0.05,B14,3)</f>
        <v>14.082674250642258</v>
      </c>
      <c r="C15">
        <f t="shared" ref="C15:I15" si="5">CONFIDENCE(0.05,C14,3)</f>
        <v>32.033112227451497</v>
      </c>
      <c r="D15">
        <f t="shared" si="5"/>
        <v>42.144002998939087</v>
      </c>
      <c r="E15">
        <f t="shared" si="5"/>
        <v>72.189708573462696</v>
      </c>
      <c r="F15">
        <f t="shared" si="5"/>
        <v>44.792505940395131</v>
      </c>
      <c r="G15">
        <f t="shared" si="5"/>
        <v>82.537718646750449</v>
      </c>
      <c r="H15">
        <f t="shared" si="5"/>
        <v>10.557890973952055</v>
      </c>
      <c r="I15">
        <f t="shared" si="5"/>
        <v>23.867761356173034</v>
      </c>
      <c r="K15">
        <f t="shared" ref="K15" si="6">CONFIDENCE(0.05,K14,3)</f>
        <v>102.77588106055053</v>
      </c>
    </row>
    <row r="16" spans="1:31" x14ac:dyDescent="0.25">
      <c r="A16">
        <v>3.3</v>
      </c>
      <c r="C16">
        <v>165.75</v>
      </c>
      <c r="D16">
        <v>1201.06</v>
      </c>
      <c r="E16">
        <v>185.9</v>
      </c>
      <c r="F16">
        <v>61.65</v>
      </c>
      <c r="G16">
        <v>69.12</v>
      </c>
      <c r="H16">
        <v>51.38</v>
      </c>
      <c r="I16">
        <v>52.63</v>
      </c>
      <c r="K16">
        <v>44.42</v>
      </c>
    </row>
    <row r="17" spans="1:11" x14ac:dyDescent="0.25">
      <c r="A17">
        <v>3.3</v>
      </c>
      <c r="B17">
        <v>82.15</v>
      </c>
      <c r="E17">
        <v>92.16</v>
      </c>
      <c r="F17">
        <v>39.35</v>
      </c>
      <c r="G17">
        <v>34.090000000000003</v>
      </c>
      <c r="H17">
        <v>92.15</v>
      </c>
      <c r="I17">
        <v>107.06</v>
      </c>
      <c r="K17">
        <v>112.44</v>
      </c>
    </row>
    <row r="18" spans="1:11" x14ac:dyDescent="0.25">
      <c r="A18">
        <v>3.3</v>
      </c>
      <c r="B18">
        <v>99.3</v>
      </c>
      <c r="C18">
        <v>284.35000000000002</v>
      </c>
      <c r="D18">
        <v>1285.0899999999999</v>
      </c>
      <c r="G18">
        <v>73.61</v>
      </c>
      <c r="I18">
        <v>113.31</v>
      </c>
      <c r="K18">
        <v>111.18</v>
      </c>
    </row>
    <row r="19" spans="1:11" x14ac:dyDescent="0.25">
      <c r="A19" t="s">
        <v>11</v>
      </c>
      <c r="B19">
        <f t="shared" ref="B19:I19" si="7">AVERAGE(B16:B18)</f>
        <v>90.724999999999994</v>
      </c>
      <c r="C19">
        <f t="shared" si="7"/>
        <v>225.05</v>
      </c>
      <c r="D19" s="2">
        <f t="shared" si="7"/>
        <v>1243.0749999999998</v>
      </c>
      <c r="E19">
        <f t="shared" si="7"/>
        <v>139.03</v>
      </c>
      <c r="F19">
        <f t="shared" si="7"/>
        <v>50.5</v>
      </c>
      <c r="G19">
        <f t="shared" si="7"/>
        <v>58.94</v>
      </c>
      <c r="H19">
        <f t="shared" si="7"/>
        <v>71.765000000000001</v>
      </c>
      <c r="I19">
        <f t="shared" si="7"/>
        <v>91</v>
      </c>
      <c r="K19">
        <f>AVERAGE(K16:K18)</f>
        <v>89.346666666666678</v>
      </c>
    </row>
    <row r="20" spans="1:11" x14ac:dyDescent="0.25">
      <c r="A20" t="s">
        <v>6</v>
      </c>
      <c r="B20">
        <f>STDEV(B16:B18)</f>
        <v>12.126881297349284</v>
      </c>
      <c r="C20">
        <f t="shared" ref="C20:K20" si="8">STDEV(C16:C18)</f>
        <v>83.862864248724605</v>
      </c>
      <c r="D20">
        <f t="shared" si="8"/>
        <v>59.418182823105568</v>
      </c>
      <c r="E20">
        <f t="shared" si="8"/>
        <v>66.284189668427032</v>
      </c>
      <c r="F20">
        <f t="shared" si="8"/>
        <v>15.768481220460023</v>
      </c>
      <c r="G20">
        <f t="shared" si="8"/>
        <v>21.637511409586835</v>
      </c>
      <c r="H20">
        <f t="shared" si="8"/>
        <v>28.82874346897556</v>
      </c>
      <c r="I20">
        <f t="shared" si="8"/>
        <v>33.376013842279015</v>
      </c>
      <c r="K20">
        <f t="shared" si="8"/>
        <v>38.912734847776164</v>
      </c>
    </row>
    <row r="21" spans="1:11" x14ac:dyDescent="0.25">
      <c r="A21" t="s">
        <v>12</v>
      </c>
      <c r="B21">
        <f>CONFIDENCE(0.05,B20,3)</f>
        <v>13.722605874915585</v>
      </c>
      <c r="C21">
        <f t="shared" ref="C21:I21" si="9">CONFIDENCE(0.05,C20,3)</f>
        <v>94.89802080262335</v>
      </c>
      <c r="D21">
        <f t="shared" si="9"/>
        <v>67.236768027356078</v>
      </c>
      <c r="E21">
        <f t="shared" si="9"/>
        <v>75.006243423591187</v>
      </c>
      <c r="F21">
        <f t="shared" si="9"/>
        <v>17.843388397120581</v>
      </c>
      <c r="G21">
        <f t="shared" si="9"/>
        <v>24.484699231998857</v>
      </c>
      <c r="H21">
        <f t="shared" si="9"/>
        <v>32.622194840834347</v>
      </c>
      <c r="I21">
        <f t="shared" si="9"/>
        <v>37.767821124251761</v>
      </c>
      <c r="K21">
        <f t="shared" ref="K21" si="10">CONFIDENCE(0.05,K20,3)</f>
        <v>44.033095627632207</v>
      </c>
    </row>
    <row r="22" spans="1:11" x14ac:dyDescent="0.25">
      <c r="A22">
        <v>3.8</v>
      </c>
      <c r="C22">
        <v>75.34</v>
      </c>
      <c r="D22">
        <v>128.68</v>
      </c>
      <c r="E22">
        <v>32.89</v>
      </c>
      <c r="F22">
        <v>32.04</v>
      </c>
      <c r="G22">
        <v>17.079999999999998</v>
      </c>
      <c r="H22">
        <v>19.97</v>
      </c>
      <c r="I22">
        <v>67.459999999999994</v>
      </c>
      <c r="K22">
        <v>19.93</v>
      </c>
    </row>
    <row r="23" spans="1:11" x14ac:dyDescent="0.25">
      <c r="A23">
        <v>3.8</v>
      </c>
      <c r="B23">
        <v>0</v>
      </c>
      <c r="C23">
        <v>124.66</v>
      </c>
      <c r="E23">
        <v>0</v>
      </c>
      <c r="F23">
        <v>13.16</v>
      </c>
      <c r="G23">
        <v>42.48</v>
      </c>
      <c r="H23">
        <v>29.25</v>
      </c>
      <c r="K23">
        <v>23.89</v>
      </c>
    </row>
    <row r="24" spans="1:11" x14ac:dyDescent="0.25">
      <c r="A24">
        <v>3.8</v>
      </c>
      <c r="B24">
        <v>86.16</v>
      </c>
      <c r="C24">
        <v>99.35</v>
      </c>
      <c r="D24">
        <v>74.91</v>
      </c>
      <c r="G24">
        <v>34.86</v>
      </c>
      <c r="I24">
        <v>47.29</v>
      </c>
      <c r="K24">
        <v>137.53</v>
      </c>
    </row>
    <row r="25" spans="1:11" x14ac:dyDescent="0.25">
      <c r="A25" t="s">
        <v>11</v>
      </c>
      <c r="B25">
        <f>AVERAGE(B22:B24)</f>
        <v>43.08</v>
      </c>
      <c r="C25">
        <f t="shared" ref="C25:K25" si="11">AVERAGE(C22:C24)</f>
        <v>99.783333333333346</v>
      </c>
      <c r="D25">
        <f t="shared" si="11"/>
        <v>101.795</v>
      </c>
      <c r="E25">
        <f t="shared" si="11"/>
        <v>16.445</v>
      </c>
      <c r="F25">
        <f t="shared" si="11"/>
        <v>22.6</v>
      </c>
      <c r="G25">
        <f t="shared" si="11"/>
        <v>31.473333333333329</v>
      </c>
      <c r="H25">
        <f t="shared" si="11"/>
        <v>24.61</v>
      </c>
      <c r="I25">
        <f t="shared" si="11"/>
        <v>57.375</v>
      </c>
      <c r="K25">
        <f t="shared" si="11"/>
        <v>60.449999999999996</v>
      </c>
    </row>
    <row r="26" spans="1:11" x14ac:dyDescent="0.25">
      <c r="A26" t="s">
        <v>6</v>
      </c>
      <c r="B26">
        <f>STDEV(B22:B24)</f>
        <v>60.924320267032932</v>
      </c>
      <c r="C26">
        <f t="shared" ref="C26:K26" si="12">STDEV(C22:C24)</f>
        <v>24.662855336179721</v>
      </c>
      <c r="D26">
        <f t="shared" si="12"/>
        <v>38.021131624400653</v>
      </c>
      <c r="E26">
        <f t="shared" si="12"/>
        <v>23.256742033225546</v>
      </c>
      <c r="F26">
        <f t="shared" si="12"/>
        <v>13.350176028802014</v>
      </c>
      <c r="G26">
        <f t="shared" si="12"/>
        <v>13.034267656195093</v>
      </c>
      <c r="H26">
        <f t="shared" si="12"/>
        <v>6.5619509294111547</v>
      </c>
      <c r="I26">
        <f t="shared" si="12"/>
        <v>14.262343776532607</v>
      </c>
      <c r="K26">
        <f t="shared" si="12"/>
        <v>66.782596535324984</v>
      </c>
    </row>
    <row r="27" spans="1:11" x14ac:dyDescent="0.25">
      <c r="A27" t="s">
        <v>12</v>
      </c>
      <c r="B27">
        <f>CONFIDENCE(0.05,B26,3)</f>
        <v>68.941091672462235</v>
      </c>
      <c r="C27">
        <f t="shared" ref="C27:I27" si="13">CONFIDENCE(0.05,C26,3)</f>
        <v>27.908135260005356</v>
      </c>
      <c r="D27">
        <f t="shared" si="13"/>
        <v>43.024170139604152</v>
      </c>
      <c r="E27">
        <f t="shared" si="13"/>
        <v>26.316997505887684</v>
      </c>
      <c r="F27">
        <f t="shared" si="13"/>
        <v>15.106868741598035</v>
      </c>
      <c r="G27">
        <f t="shared" si="13"/>
        <v>14.749391333880824</v>
      </c>
      <c r="H27">
        <f t="shared" si="13"/>
        <v>7.4254100594295371</v>
      </c>
      <c r="I27">
        <f t="shared" si="13"/>
        <v>16.139064752014367</v>
      </c>
      <c r="K27">
        <f t="shared" ref="K27" si="14">CONFIDENCE(0.05,K26,3)</f>
        <v>75.570233523938512</v>
      </c>
    </row>
  </sheetData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AE27"/>
  <sheetViews>
    <sheetView topLeftCell="N1" workbookViewId="0">
      <selection activeCell="A2" sqref="A2"/>
    </sheetView>
  </sheetViews>
  <sheetFormatPr baseColWidth="10" defaultRowHeight="15" x14ac:dyDescent="0.25"/>
  <sheetData>
    <row r="2" spans="1:31" x14ac:dyDescent="0.25">
      <c r="A2" t="s">
        <v>13</v>
      </c>
      <c r="B2" t="s">
        <v>7</v>
      </c>
      <c r="C2" t="s">
        <v>8</v>
      </c>
      <c r="D2" t="s">
        <v>1</v>
      </c>
      <c r="E2" t="s">
        <v>2</v>
      </c>
      <c r="F2" t="s">
        <v>3</v>
      </c>
      <c r="G2" t="s">
        <v>9</v>
      </c>
      <c r="H2" t="s">
        <v>4</v>
      </c>
      <c r="I2" t="s">
        <v>5</v>
      </c>
      <c r="K2" t="s">
        <v>10</v>
      </c>
    </row>
    <row r="4" spans="1:31" x14ac:dyDescent="0.25">
      <c r="A4">
        <v>5</v>
      </c>
      <c r="B4">
        <v>0</v>
      </c>
      <c r="D4">
        <v>113.79</v>
      </c>
      <c r="E4">
        <v>2528.62</v>
      </c>
      <c r="F4">
        <v>90.35</v>
      </c>
      <c r="H4">
        <v>227.67</v>
      </c>
      <c r="I4">
        <v>193.67</v>
      </c>
      <c r="K4">
        <v>223.82</v>
      </c>
    </row>
    <row r="5" spans="1:31" x14ac:dyDescent="0.25">
      <c r="A5">
        <v>5</v>
      </c>
      <c r="B5">
        <v>135.97999999999999</v>
      </c>
      <c r="C5">
        <v>133.1</v>
      </c>
      <c r="F5">
        <v>128.44999999999999</v>
      </c>
      <c r="G5">
        <v>156.01</v>
      </c>
      <c r="H5">
        <v>95.98</v>
      </c>
      <c r="I5">
        <v>238.15</v>
      </c>
      <c r="K5">
        <v>184.07</v>
      </c>
    </row>
    <row r="6" spans="1:31" x14ac:dyDescent="0.25">
      <c r="A6">
        <v>5</v>
      </c>
      <c r="C6">
        <v>159.91</v>
      </c>
      <c r="D6">
        <v>118.41</v>
      </c>
      <c r="E6">
        <v>2331.4299999999998</v>
      </c>
      <c r="F6">
        <v>91.05</v>
      </c>
      <c r="G6">
        <v>329.77</v>
      </c>
      <c r="H6">
        <v>333.05</v>
      </c>
      <c r="I6">
        <v>213.61</v>
      </c>
      <c r="K6">
        <v>149.31</v>
      </c>
      <c r="P6" s="1" t="s">
        <v>7</v>
      </c>
      <c r="Q6" s="2" t="s">
        <v>8</v>
      </c>
      <c r="R6" s="2" t="s">
        <v>1</v>
      </c>
      <c r="S6" s="2" t="s">
        <v>2</v>
      </c>
      <c r="T6" s="2" t="s">
        <v>3</v>
      </c>
      <c r="U6" s="2" t="s">
        <v>9</v>
      </c>
      <c r="V6" s="2" t="s">
        <v>4</v>
      </c>
      <c r="W6" s="2" t="s">
        <v>5</v>
      </c>
      <c r="X6" s="3" t="s">
        <v>7</v>
      </c>
      <c r="Y6" s="4" t="s">
        <v>8</v>
      </c>
      <c r="Z6" s="4" t="s">
        <v>1</v>
      </c>
      <c r="AA6" s="4" t="s">
        <v>2</v>
      </c>
      <c r="AB6" s="4" t="s">
        <v>3</v>
      </c>
      <c r="AC6" s="4" t="s">
        <v>9</v>
      </c>
      <c r="AD6" s="4" t="s">
        <v>4</v>
      </c>
      <c r="AE6" s="4" t="s">
        <v>5</v>
      </c>
    </row>
    <row r="7" spans="1:31" x14ac:dyDescent="0.25">
      <c r="A7" t="s">
        <v>11</v>
      </c>
      <c r="B7">
        <f t="shared" ref="B7:I7" si="0">AVERAGE(B4:B6)</f>
        <v>67.989999999999995</v>
      </c>
      <c r="C7">
        <f t="shared" si="0"/>
        <v>146.505</v>
      </c>
      <c r="D7">
        <f t="shared" si="0"/>
        <v>116.1</v>
      </c>
      <c r="E7">
        <f t="shared" si="0"/>
        <v>2430.0249999999996</v>
      </c>
      <c r="F7">
        <f t="shared" si="0"/>
        <v>103.28333333333332</v>
      </c>
      <c r="G7">
        <f t="shared" si="0"/>
        <v>242.89</v>
      </c>
      <c r="H7">
        <f t="shared" si="0"/>
        <v>218.9</v>
      </c>
      <c r="I7">
        <f t="shared" si="0"/>
        <v>215.14333333333335</v>
      </c>
      <c r="K7">
        <f>AVERAGE(K4:K6)</f>
        <v>185.73333333333335</v>
      </c>
      <c r="O7">
        <v>5</v>
      </c>
      <c r="P7">
        <v>67.989999999999995</v>
      </c>
      <c r="Q7">
        <v>146.505</v>
      </c>
      <c r="R7">
        <v>116.1</v>
      </c>
      <c r="S7">
        <v>2430.0249999999996</v>
      </c>
      <c r="T7">
        <v>242.89</v>
      </c>
      <c r="U7">
        <v>339.25</v>
      </c>
      <c r="V7">
        <v>218.9</v>
      </c>
      <c r="W7">
        <v>215.14333333333335</v>
      </c>
      <c r="X7">
        <v>96.15238010574673</v>
      </c>
      <c r="Y7">
        <v>18.95753280361134</v>
      </c>
      <c r="Z7">
        <v>3.2668333290818428</v>
      </c>
      <c r="AA7">
        <v>139.43438618217536</v>
      </c>
      <c r="AB7">
        <v>21.797782761862162</v>
      </c>
      <c r="AC7">
        <v>122.86687429897452</v>
      </c>
      <c r="AD7">
        <v>118.77807415512335</v>
      </c>
      <c r="AE7">
        <v>22.279608015702021</v>
      </c>
    </row>
    <row r="8" spans="1:31" x14ac:dyDescent="0.25">
      <c r="A8" t="s">
        <v>6</v>
      </c>
      <c r="B8">
        <f t="shared" ref="B8:I8" si="1">STDEV(B4:B6)</f>
        <v>96.15238010574673</v>
      </c>
      <c r="C8">
        <f t="shared" si="1"/>
        <v>18.95753280361134</v>
      </c>
      <c r="D8">
        <f t="shared" si="1"/>
        <v>3.2668333290818428</v>
      </c>
      <c r="E8">
        <f t="shared" si="1"/>
        <v>139.43438618217536</v>
      </c>
      <c r="F8">
        <f t="shared" si="1"/>
        <v>21.797782761862162</v>
      </c>
      <c r="G8">
        <f t="shared" si="1"/>
        <v>122.86687429897452</v>
      </c>
      <c r="H8">
        <f t="shared" si="1"/>
        <v>118.77807415512335</v>
      </c>
      <c r="I8">
        <f t="shared" si="1"/>
        <v>22.279608015702021</v>
      </c>
      <c r="K8">
        <f>STDEV(K4:K6)</f>
        <v>37.282838321851578</v>
      </c>
      <c r="O8">
        <v>10</v>
      </c>
      <c r="P8">
        <v>260.66333333333336</v>
      </c>
      <c r="Q8">
        <v>242.35</v>
      </c>
      <c r="R8">
        <v>196.96666666666667</v>
      </c>
      <c r="S8">
        <v>1283.05</v>
      </c>
      <c r="T8">
        <v>147.34333333333333</v>
      </c>
      <c r="U8">
        <v>147.34333333333333</v>
      </c>
      <c r="V8">
        <v>307.48</v>
      </c>
      <c r="W8">
        <v>375.78499999999997</v>
      </c>
      <c r="X8">
        <v>3.8961583643378703</v>
      </c>
      <c r="Y8">
        <v>161.72946299298712</v>
      </c>
      <c r="Z8">
        <v>121.23276633539849</v>
      </c>
      <c r="AA8">
        <v>250.99462304997661</v>
      </c>
      <c r="AB8">
        <v>99.349408822263953</v>
      </c>
      <c r="AC8">
        <v>12.058794854102683</v>
      </c>
      <c r="AD8">
        <v>101.20628290773249</v>
      </c>
      <c r="AE8">
        <v>65.994275888140905</v>
      </c>
    </row>
    <row r="9" spans="1:31" x14ac:dyDescent="0.25">
      <c r="A9" t="s">
        <v>12</v>
      </c>
      <c r="B9">
        <f>CONFIDENCE(0.05,B8,3)</f>
        <v>108.80466162513248</v>
      </c>
      <c r="C9">
        <f t="shared" ref="C9:K9" si="2">CONFIDENCE(0.05,C8,3)</f>
        <v>21.452073673847639</v>
      </c>
      <c r="D9">
        <f t="shared" si="2"/>
        <v>3.6967019907935801</v>
      </c>
      <c r="E9">
        <f t="shared" si="2"/>
        <v>157.7819622434173</v>
      </c>
      <c r="F9">
        <f t="shared" si="2"/>
        <v>24.666060007814714</v>
      </c>
      <c r="G9">
        <f t="shared" si="2"/>
        <v>139.03440214724978</v>
      </c>
      <c r="H9">
        <f t="shared" si="2"/>
        <v>134.40757423497919</v>
      </c>
      <c r="I9">
        <f t="shared" si="2"/>
        <v>25.211286591377526</v>
      </c>
      <c r="K9">
        <f t="shared" si="2"/>
        <v>42.18872797087564</v>
      </c>
      <c r="O9">
        <v>15</v>
      </c>
      <c r="P9">
        <v>1090.145</v>
      </c>
      <c r="Q9">
        <v>1190.81666666667</v>
      </c>
      <c r="R9">
        <v>246.35000000000002</v>
      </c>
      <c r="S9">
        <v>1406.6299999999999</v>
      </c>
      <c r="T9">
        <v>376.87000000000006</v>
      </c>
      <c r="U9">
        <v>376.87000000000006</v>
      </c>
      <c r="V9">
        <v>489.35999999999996</v>
      </c>
      <c r="W9">
        <v>264.46999999999997</v>
      </c>
      <c r="X9">
        <v>28.271495067175568</v>
      </c>
      <c r="Y9">
        <v>205.22269132172872</v>
      </c>
      <c r="Z9">
        <v>69.409601641271436</v>
      </c>
      <c r="AA9">
        <v>203.70853026082304</v>
      </c>
      <c r="AB9">
        <v>201.20020510261256</v>
      </c>
      <c r="AC9">
        <v>125.97953683039127</v>
      </c>
      <c r="AD9">
        <v>156.79361817369988</v>
      </c>
      <c r="AE9">
        <v>37.678432823035564</v>
      </c>
    </row>
    <row r="10" spans="1:31" x14ac:dyDescent="0.25">
      <c r="A10">
        <v>10</v>
      </c>
      <c r="B10">
        <v>276.69</v>
      </c>
      <c r="C10">
        <v>356.71</v>
      </c>
      <c r="D10">
        <v>103.53</v>
      </c>
      <c r="E10">
        <v>1460.53</v>
      </c>
      <c r="F10">
        <v>124.92</v>
      </c>
      <c r="G10">
        <v>138.55000000000001</v>
      </c>
      <c r="H10">
        <v>210.64</v>
      </c>
      <c r="I10">
        <v>329.12</v>
      </c>
      <c r="K10">
        <v>120.8</v>
      </c>
      <c r="O10">
        <v>20</v>
      </c>
      <c r="P10">
        <v>128.16499999999999</v>
      </c>
      <c r="Q10">
        <v>178.08500000000001</v>
      </c>
      <c r="R10">
        <v>841.79500000000007</v>
      </c>
      <c r="S10">
        <v>1823.615</v>
      </c>
      <c r="T10">
        <v>215.19499999999999</v>
      </c>
      <c r="U10">
        <v>526.59666666666669</v>
      </c>
      <c r="V10">
        <v>319.13</v>
      </c>
      <c r="W10">
        <v>238.01666666666665</v>
      </c>
      <c r="X10">
        <v>42.518330752747062</v>
      </c>
      <c r="Y10">
        <v>117.23123325291778</v>
      </c>
      <c r="Z10">
        <v>210.95116603138223</v>
      </c>
      <c r="AA10">
        <v>120.45564017512831</v>
      </c>
      <c r="AB10">
        <v>189.62118974418442</v>
      </c>
      <c r="AC10">
        <v>20.569736264716671</v>
      </c>
      <c r="AD10">
        <v>81.824280626229665</v>
      </c>
      <c r="AE10">
        <v>34.826329598930762</v>
      </c>
    </row>
    <row r="11" spans="1:31" x14ac:dyDescent="0.25">
      <c r="A11">
        <v>10</v>
      </c>
      <c r="B11">
        <v>277.27999999999997</v>
      </c>
      <c r="C11">
        <v>127.99</v>
      </c>
      <c r="D11">
        <v>153.41</v>
      </c>
      <c r="E11">
        <v>1105.57</v>
      </c>
      <c r="F11">
        <v>164.47</v>
      </c>
      <c r="G11">
        <v>142.38999999999999</v>
      </c>
      <c r="H11">
        <v>412.55</v>
      </c>
      <c r="I11">
        <v>422.45</v>
      </c>
      <c r="K11">
        <v>289.04000000000002</v>
      </c>
    </row>
    <row r="12" spans="1:31" x14ac:dyDescent="0.25">
      <c r="A12">
        <v>10</v>
      </c>
      <c r="B12">
        <v>228.02</v>
      </c>
      <c r="D12">
        <v>333.96</v>
      </c>
      <c r="F12">
        <v>313.33</v>
      </c>
      <c r="G12">
        <v>161.09</v>
      </c>
      <c r="H12">
        <v>299.25</v>
      </c>
      <c r="K12">
        <v>310.67</v>
      </c>
    </row>
    <row r="13" spans="1:31" x14ac:dyDescent="0.25">
      <c r="A13" t="s">
        <v>11</v>
      </c>
      <c r="B13">
        <f t="shared" ref="B13:I13" si="3">AVERAGE(B10:B12)</f>
        <v>260.66333333333336</v>
      </c>
      <c r="C13">
        <f t="shared" si="3"/>
        <v>242.35</v>
      </c>
      <c r="D13">
        <f t="shared" si="3"/>
        <v>196.96666666666667</v>
      </c>
      <c r="E13">
        <f t="shared" si="3"/>
        <v>1283.05</v>
      </c>
      <c r="F13">
        <f t="shared" si="3"/>
        <v>200.90666666666667</v>
      </c>
      <c r="G13">
        <f t="shared" si="3"/>
        <v>147.34333333333333</v>
      </c>
      <c r="H13">
        <f t="shared" si="3"/>
        <v>307.48</v>
      </c>
      <c r="I13">
        <f t="shared" si="3"/>
        <v>375.78499999999997</v>
      </c>
      <c r="K13">
        <f>AVERAGE(K10:K12)</f>
        <v>240.17</v>
      </c>
    </row>
    <row r="14" spans="1:31" x14ac:dyDescent="0.25">
      <c r="A14" t="s">
        <v>6</v>
      </c>
      <c r="B14">
        <f t="shared" ref="B14:I14" si="4">STDEV(B10:B12)</f>
        <v>28.271495067175568</v>
      </c>
      <c r="C14">
        <f t="shared" si="4"/>
        <v>161.72946299298712</v>
      </c>
      <c r="D14">
        <f t="shared" si="4"/>
        <v>121.23276633539849</v>
      </c>
      <c r="E14">
        <f t="shared" si="4"/>
        <v>250.99462304997661</v>
      </c>
      <c r="F14">
        <f t="shared" si="4"/>
        <v>99.349408822263953</v>
      </c>
      <c r="G14">
        <f t="shared" si="4"/>
        <v>12.058794854102683</v>
      </c>
      <c r="H14">
        <f t="shared" si="4"/>
        <v>101.20628290773249</v>
      </c>
      <c r="I14">
        <f t="shared" si="4"/>
        <v>65.994275888140905</v>
      </c>
      <c r="K14">
        <f>STDEV(K10:K12)</f>
        <v>103.94162736844177</v>
      </c>
    </row>
    <row r="15" spans="1:31" x14ac:dyDescent="0.25">
      <c r="A15" t="s">
        <v>12</v>
      </c>
      <c r="B15">
        <f>CONFIDENCE(0.05,B14,3)</f>
        <v>31.99162049902073</v>
      </c>
      <c r="C15">
        <f t="shared" ref="C15:I15" si="5">CONFIDENCE(0.05,C14,3)</f>
        <v>183.01075310266435</v>
      </c>
      <c r="D15">
        <f t="shared" si="5"/>
        <v>137.18526888772686</v>
      </c>
      <c r="E15">
        <f t="shared" si="5"/>
        <v>284.02193477317974</v>
      </c>
      <c r="F15">
        <f t="shared" si="5"/>
        <v>112.42237371217523</v>
      </c>
      <c r="G15">
        <f t="shared" si="5"/>
        <v>13.645560227053744</v>
      </c>
      <c r="H15">
        <f t="shared" si="5"/>
        <v>114.52358593726716</v>
      </c>
      <c r="I15">
        <f t="shared" si="5"/>
        <v>74.678181125707312</v>
      </c>
      <c r="K15">
        <f t="shared" ref="K15" si="6">CONFIDENCE(0.05,K14,3)</f>
        <v>117.61886270679007</v>
      </c>
    </row>
    <row r="16" spans="1:31" x14ac:dyDescent="0.25">
      <c r="A16">
        <v>15</v>
      </c>
      <c r="B16">
        <v>1087.3900000000001</v>
      </c>
      <c r="C16">
        <v>1067.47</v>
      </c>
      <c r="E16">
        <v>1244.3499999999999</v>
      </c>
      <c r="F16">
        <v>337.91</v>
      </c>
      <c r="G16">
        <v>465.39</v>
      </c>
      <c r="H16">
        <v>316.89</v>
      </c>
      <c r="I16">
        <v>221.08</v>
      </c>
      <c r="K16">
        <v>135.76</v>
      </c>
    </row>
    <row r="17" spans="1:11" x14ac:dyDescent="0.25">
      <c r="A17">
        <v>15</v>
      </c>
      <c r="B17">
        <v>1092.9000000000001</v>
      </c>
      <c r="C17">
        <v>1077.26</v>
      </c>
      <c r="D17">
        <v>197.27</v>
      </c>
      <c r="E17">
        <v>1375.27</v>
      </c>
      <c r="F17">
        <v>625.25</v>
      </c>
      <c r="G17">
        <v>432.58</v>
      </c>
      <c r="H17">
        <v>527.9</v>
      </c>
      <c r="I17">
        <v>288.93</v>
      </c>
      <c r="K17">
        <v>176.07</v>
      </c>
    </row>
    <row r="18" spans="1:11" x14ac:dyDescent="0.25">
      <c r="A18">
        <v>15</v>
      </c>
      <c r="C18">
        <v>1427.72</v>
      </c>
      <c r="D18">
        <v>295.43</v>
      </c>
      <c r="E18">
        <v>1600.27</v>
      </c>
      <c r="F18">
        <v>237.61</v>
      </c>
      <c r="G18">
        <v>232.64</v>
      </c>
      <c r="H18">
        <v>623.29</v>
      </c>
      <c r="I18">
        <v>283.39999999999998</v>
      </c>
      <c r="K18">
        <v>569.25</v>
      </c>
    </row>
    <row r="19" spans="1:11" x14ac:dyDescent="0.25">
      <c r="A19" t="s">
        <v>11</v>
      </c>
      <c r="B19">
        <f t="shared" ref="B19:I19" si="7">AVERAGE(B16:B18)</f>
        <v>1090.145</v>
      </c>
      <c r="C19">
        <f t="shared" si="7"/>
        <v>1190.8166666666666</v>
      </c>
      <c r="D19">
        <f t="shared" si="7"/>
        <v>246.35000000000002</v>
      </c>
      <c r="E19">
        <f t="shared" si="7"/>
        <v>1406.6299999999999</v>
      </c>
      <c r="F19">
        <f t="shared" si="7"/>
        <v>400.25666666666666</v>
      </c>
      <c r="G19">
        <f t="shared" si="7"/>
        <v>376.87000000000006</v>
      </c>
      <c r="H19">
        <f t="shared" si="7"/>
        <v>489.35999999999996</v>
      </c>
      <c r="I19">
        <f t="shared" si="7"/>
        <v>264.46999999999997</v>
      </c>
      <c r="K19">
        <f>AVERAGE(K16:K18)</f>
        <v>293.69333333333333</v>
      </c>
    </row>
    <row r="20" spans="1:11" x14ac:dyDescent="0.25">
      <c r="A20" t="s">
        <v>6</v>
      </c>
      <c r="B20">
        <f>STDEV(B16:B18)</f>
        <v>3.8961583643378703</v>
      </c>
      <c r="C20">
        <f t="shared" ref="C20:K20" si="8">STDEV(C16:C18)</f>
        <v>205.22269132172872</v>
      </c>
      <c r="D20">
        <f t="shared" si="8"/>
        <v>69.409601641271436</v>
      </c>
      <c r="E20">
        <f t="shared" si="8"/>
        <v>180.02041217595502</v>
      </c>
      <c r="F20">
        <f t="shared" si="8"/>
        <v>201.20020510261256</v>
      </c>
      <c r="G20">
        <f t="shared" si="8"/>
        <v>125.97953683039127</v>
      </c>
      <c r="H20">
        <f t="shared" si="8"/>
        <v>156.79361817369988</v>
      </c>
      <c r="I20">
        <f t="shared" si="8"/>
        <v>37.678432823035564</v>
      </c>
      <c r="K20">
        <f t="shared" si="8"/>
        <v>239.48868748509466</v>
      </c>
    </row>
    <row r="21" spans="1:11" x14ac:dyDescent="0.25">
      <c r="A21" t="s">
        <v>12</v>
      </c>
      <c r="B21">
        <f>CONFIDENCE(0.05,B20,3)</f>
        <v>4.4088372227862846</v>
      </c>
      <c r="C21">
        <f t="shared" ref="C21:I21" si="9">CONFIDENCE(0.05,C20,3)</f>
        <v>232.22706980838595</v>
      </c>
      <c r="D21">
        <f t="shared" si="9"/>
        <v>78.542915025172789</v>
      </c>
      <c r="E21">
        <f t="shared" si="9"/>
        <v>203.70853026082304</v>
      </c>
      <c r="F21">
        <f t="shared" si="9"/>
        <v>227.6752817873161</v>
      </c>
      <c r="G21">
        <f t="shared" si="9"/>
        <v>142.55664666279441</v>
      </c>
      <c r="H21">
        <f t="shared" si="9"/>
        <v>177.42542151954515</v>
      </c>
      <c r="I21">
        <f t="shared" si="9"/>
        <v>42.636377064894411</v>
      </c>
      <c r="K21">
        <f t="shared" ref="K21" si="10">CONFIDENCE(0.05,K20,3)</f>
        <v>271.00198223075967</v>
      </c>
    </row>
    <row r="22" spans="1:11" x14ac:dyDescent="0.25">
      <c r="A22">
        <v>20</v>
      </c>
      <c r="B22">
        <v>158.22999999999999</v>
      </c>
      <c r="C22">
        <v>260.98</v>
      </c>
      <c r="E22">
        <v>1908.79</v>
      </c>
      <c r="F22">
        <v>488.16</v>
      </c>
      <c r="H22">
        <v>230.4</v>
      </c>
      <c r="I22">
        <v>220.78</v>
      </c>
      <c r="K22">
        <v>219.16</v>
      </c>
    </row>
    <row r="23" spans="1:11" x14ac:dyDescent="0.25">
      <c r="A23">
        <v>20</v>
      </c>
      <c r="D23">
        <v>990.96</v>
      </c>
      <c r="E23">
        <v>1738.44</v>
      </c>
      <c r="F23">
        <v>162.02000000000001</v>
      </c>
      <c r="G23">
        <v>200.65</v>
      </c>
      <c r="H23">
        <v>335.38</v>
      </c>
      <c r="I23">
        <v>278.10000000000002</v>
      </c>
      <c r="K23">
        <v>88</v>
      </c>
    </row>
    <row r="24" spans="1:11" x14ac:dyDescent="0.25">
      <c r="A24">
        <v>20</v>
      </c>
      <c r="B24">
        <v>98.1</v>
      </c>
      <c r="C24">
        <v>95.19</v>
      </c>
      <c r="D24">
        <v>692.63</v>
      </c>
      <c r="F24">
        <v>157.47999999999999</v>
      </c>
      <c r="G24">
        <v>229.74</v>
      </c>
      <c r="H24">
        <v>391.61</v>
      </c>
      <c r="I24">
        <v>215.17</v>
      </c>
      <c r="K24">
        <v>206.75</v>
      </c>
    </row>
    <row r="25" spans="1:11" x14ac:dyDescent="0.25">
      <c r="A25" t="s">
        <v>11</v>
      </c>
      <c r="B25">
        <f>AVERAGE(B22:B24)</f>
        <v>128.16499999999999</v>
      </c>
      <c r="C25">
        <f t="shared" ref="C25:K25" si="11">AVERAGE(C22:C24)</f>
        <v>178.08500000000001</v>
      </c>
      <c r="D25">
        <f t="shared" si="11"/>
        <v>841.79500000000007</v>
      </c>
      <c r="E25">
        <f t="shared" si="11"/>
        <v>1823.615</v>
      </c>
      <c r="F25">
        <f t="shared" si="11"/>
        <v>269.22000000000003</v>
      </c>
      <c r="G25">
        <f t="shared" si="11"/>
        <v>215.19499999999999</v>
      </c>
      <c r="H25">
        <f t="shared" si="11"/>
        <v>319.13</v>
      </c>
      <c r="I25">
        <f t="shared" si="11"/>
        <v>238.01666666666665</v>
      </c>
      <c r="K25">
        <f t="shared" si="11"/>
        <v>171.30333333333331</v>
      </c>
    </row>
    <row r="26" spans="1:11" x14ac:dyDescent="0.25">
      <c r="A26" t="s">
        <v>6</v>
      </c>
      <c r="B26">
        <f>STDEV(B22:B24)</f>
        <v>42.518330752747062</v>
      </c>
      <c r="C26">
        <f t="shared" ref="C26:K26" si="12">STDEV(C22:C24)</f>
        <v>117.23123325291778</v>
      </c>
      <c r="D26">
        <f t="shared" si="12"/>
        <v>210.95116603138223</v>
      </c>
      <c r="E26">
        <f t="shared" si="12"/>
        <v>120.45564017512831</v>
      </c>
      <c r="F26">
        <f t="shared" si="12"/>
        <v>189.62118974418442</v>
      </c>
      <c r="G26">
        <f t="shared" si="12"/>
        <v>20.569736264716671</v>
      </c>
      <c r="H26">
        <f t="shared" si="12"/>
        <v>81.824280626229665</v>
      </c>
      <c r="I26">
        <f t="shared" si="12"/>
        <v>34.826329598930762</v>
      </c>
      <c r="K26">
        <f t="shared" si="12"/>
        <v>72.409157109673217</v>
      </c>
    </row>
    <row r="27" spans="1:11" x14ac:dyDescent="0.25">
      <c r="A27" t="s">
        <v>12</v>
      </c>
      <c r="B27">
        <f>CONFIDENCE(0.05,B26,3)</f>
        <v>48.113136516540742</v>
      </c>
      <c r="C27">
        <f t="shared" ref="C27:I27" si="13">CONFIDENCE(0.05,C26,3)</f>
        <v>132.65719113715787</v>
      </c>
      <c r="D27">
        <f t="shared" si="13"/>
        <v>238.709330067846</v>
      </c>
      <c r="E27">
        <f t="shared" si="13"/>
        <v>136.30588401118774</v>
      </c>
      <c r="F27">
        <f t="shared" si="13"/>
        <v>214.57263319306995</v>
      </c>
      <c r="G27">
        <f t="shared" si="13"/>
        <v>23.276420110862659</v>
      </c>
      <c r="H27">
        <f t="shared" si="13"/>
        <v>92.591188657686743</v>
      </c>
      <c r="I27">
        <f t="shared" si="13"/>
        <v>39.408977744384771</v>
      </c>
      <c r="K27">
        <f t="shared" ref="K27" si="14">CONFIDENCE(0.05,K26,3)</f>
        <v>81.937169201786404</v>
      </c>
    </row>
  </sheetData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AE27"/>
  <sheetViews>
    <sheetView topLeftCell="N1" workbookViewId="0">
      <selection activeCell="U11" sqref="U11:U15"/>
    </sheetView>
  </sheetViews>
  <sheetFormatPr baseColWidth="10" defaultRowHeight="15" x14ac:dyDescent="0.25"/>
  <cols>
    <col min="1" max="1" width="12.7109375" bestFit="1" customWidth="1"/>
  </cols>
  <sheetData>
    <row r="2" spans="1:31" x14ac:dyDescent="0.25">
      <c r="A2" t="s">
        <v>14</v>
      </c>
      <c r="B2" t="s">
        <v>7</v>
      </c>
      <c r="C2" t="s">
        <v>8</v>
      </c>
      <c r="D2" t="s">
        <v>1</v>
      </c>
      <c r="E2" t="s">
        <v>2</v>
      </c>
      <c r="F2" t="s">
        <v>3</v>
      </c>
      <c r="G2" t="s">
        <v>9</v>
      </c>
      <c r="H2" t="s">
        <v>4</v>
      </c>
      <c r="I2" t="s">
        <v>5</v>
      </c>
      <c r="K2" t="s">
        <v>10</v>
      </c>
    </row>
    <row r="4" spans="1:31" x14ac:dyDescent="0.25">
      <c r="A4">
        <v>500</v>
      </c>
      <c r="B4">
        <v>1351.91</v>
      </c>
      <c r="C4">
        <v>305.45999999999998</v>
      </c>
      <c r="D4">
        <v>176.71</v>
      </c>
      <c r="E4">
        <v>2393.37</v>
      </c>
      <c r="F4">
        <v>143.08000000000001</v>
      </c>
      <c r="G4">
        <v>1296.77</v>
      </c>
      <c r="H4">
        <v>197.62</v>
      </c>
      <c r="I4">
        <v>187.54</v>
      </c>
      <c r="K4">
        <v>213.62</v>
      </c>
    </row>
    <row r="5" spans="1:31" x14ac:dyDescent="0.25">
      <c r="A5">
        <v>500</v>
      </c>
      <c r="C5">
        <v>547.07000000000005</v>
      </c>
      <c r="D5">
        <v>253.48</v>
      </c>
      <c r="E5">
        <v>2135.27</v>
      </c>
      <c r="F5">
        <v>246.85</v>
      </c>
      <c r="H5">
        <v>228.68</v>
      </c>
      <c r="I5">
        <v>220.6</v>
      </c>
      <c r="K5">
        <v>204.3</v>
      </c>
    </row>
    <row r="6" spans="1:31" x14ac:dyDescent="0.25">
      <c r="A6">
        <v>500</v>
      </c>
      <c r="B6">
        <v>1229.32</v>
      </c>
      <c r="C6">
        <v>243.72</v>
      </c>
      <c r="F6">
        <v>257.77999999999997</v>
      </c>
      <c r="G6">
        <v>960.72</v>
      </c>
      <c r="H6">
        <v>163.19999999999999</v>
      </c>
      <c r="K6">
        <v>97.04</v>
      </c>
      <c r="P6" s="1" t="s">
        <v>7</v>
      </c>
      <c r="Q6" s="2" t="s">
        <v>8</v>
      </c>
      <c r="R6" s="2" t="s">
        <v>1</v>
      </c>
      <c r="S6" s="2" t="s">
        <v>2</v>
      </c>
      <c r="T6" s="2" t="s">
        <v>3</v>
      </c>
      <c r="U6" s="2" t="s">
        <v>9</v>
      </c>
      <c r="V6" s="2" t="s">
        <v>4</v>
      </c>
      <c r="W6" s="2" t="s">
        <v>5</v>
      </c>
      <c r="X6" s="3" t="s">
        <v>7</v>
      </c>
      <c r="Y6" s="4" t="s">
        <v>8</v>
      </c>
      <c r="Z6" s="4" t="s">
        <v>1</v>
      </c>
      <c r="AA6" s="4" t="s">
        <v>2</v>
      </c>
      <c r="AB6" s="4" t="s">
        <v>3</v>
      </c>
      <c r="AC6" s="4" t="s">
        <v>9</v>
      </c>
      <c r="AD6" s="4" t="s">
        <v>4</v>
      </c>
      <c r="AE6" s="4" t="s">
        <v>5</v>
      </c>
    </row>
    <row r="7" spans="1:31" x14ac:dyDescent="0.25">
      <c r="A7" t="s">
        <v>11</v>
      </c>
      <c r="B7">
        <f t="shared" ref="B7:I7" si="0">AVERAGE(B4:B6)</f>
        <v>1290.615</v>
      </c>
      <c r="C7">
        <f t="shared" si="0"/>
        <v>365.41666666666669</v>
      </c>
      <c r="D7">
        <f t="shared" si="0"/>
        <v>215.095</v>
      </c>
      <c r="E7">
        <f t="shared" si="0"/>
        <v>2264.3199999999997</v>
      </c>
      <c r="F7">
        <f t="shared" si="0"/>
        <v>215.90333333333334</v>
      </c>
      <c r="G7">
        <f t="shared" si="0"/>
        <v>1128.7449999999999</v>
      </c>
      <c r="H7">
        <f t="shared" si="0"/>
        <v>196.5</v>
      </c>
      <c r="I7">
        <f t="shared" si="0"/>
        <v>204.07</v>
      </c>
      <c r="K7">
        <f>AVERAGE(K4:K6)</f>
        <v>171.65333333333334</v>
      </c>
      <c r="O7">
        <v>500</v>
      </c>
      <c r="P7">
        <v>1290.615</v>
      </c>
      <c r="Q7">
        <v>365.41666666666669</v>
      </c>
      <c r="R7">
        <v>215.095</v>
      </c>
      <c r="S7">
        <v>2264.3199999999997</v>
      </c>
      <c r="T7">
        <v>215.90333333333334</v>
      </c>
      <c r="U7">
        <v>1128.7449999999999</v>
      </c>
      <c r="V7">
        <v>196.5</v>
      </c>
      <c r="W7">
        <v>204.07</v>
      </c>
      <c r="X7">
        <v>86.684220305658968</v>
      </c>
      <c r="Y7">
        <v>160.31658377514583</v>
      </c>
      <c r="Z7">
        <v>54.28458759169137</v>
      </c>
      <c r="AA7">
        <v>182.50426022424784</v>
      </c>
      <c r="AB7">
        <v>63.303196075184935</v>
      </c>
      <c r="AC7">
        <v>237.62323381774033</v>
      </c>
      <c r="AD7">
        <v>32.754364594661311</v>
      </c>
      <c r="AE7">
        <v>23.376950186027262</v>
      </c>
    </row>
    <row r="8" spans="1:31" x14ac:dyDescent="0.25">
      <c r="A8" t="s">
        <v>6</v>
      </c>
      <c r="B8">
        <f t="shared" ref="B8:I8" si="1">STDEV(B4:B6)</f>
        <v>86.684220305658968</v>
      </c>
      <c r="C8">
        <f t="shared" si="1"/>
        <v>160.31658377514583</v>
      </c>
      <c r="D8">
        <f t="shared" si="1"/>
        <v>54.28458759169137</v>
      </c>
      <c r="E8">
        <f t="shared" si="1"/>
        <v>182.50426022424784</v>
      </c>
      <c r="F8">
        <f t="shared" si="1"/>
        <v>63.303196075184935</v>
      </c>
      <c r="G8">
        <f t="shared" si="1"/>
        <v>237.62323381774033</v>
      </c>
      <c r="H8">
        <f t="shared" si="1"/>
        <v>32.754364594661311</v>
      </c>
      <c r="I8">
        <f t="shared" si="1"/>
        <v>23.376950186027262</v>
      </c>
      <c r="K8">
        <f>STDEV(K4:K6)</f>
        <v>64.784857284193535</v>
      </c>
      <c r="O8">
        <v>750</v>
      </c>
      <c r="P8">
        <v>225.70333333333335</v>
      </c>
      <c r="Q8">
        <v>115.22499999999999</v>
      </c>
      <c r="R8">
        <v>274.26499999999999</v>
      </c>
      <c r="S8">
        <v>5088.2449999999999</v>
      </c>
      <c r="T8">
        <v>88.323333333333323</v>
      </c>
      <c r="U8">
        <v>454.55666666666667</v>
      </c>
      <c r="V8">
        <v>303.83999999999997</v>
      </c>
      <c r="W8">
        <v>212.12</v>
      </c>
      <c r="X8">
        <v>5.7981405065187346</v>
      </c>
      <c r="Y8">
        <v>25.625549750200488</v>
      </c>
      <c r="Z8">
        <v>94.292689271226195</v>
      </c>
      <c r="AA8">
        <v>264.64885499468949</v>
      </c>
      <c r="AB8">
        <v>37.530430764025795</v>
      </c>
      <c r="AC8">
        <v>65.244742700082725</v>
      </c>
      <c r="AD8">
        <v>24.555398591755761</v>
      </c>
      <c r="AE8">
        <v>12.954196231337546</v>
      </c>
    </row>
    <row r="9" spans="1:31" x14ac:dyDescent="0.25">
      <c r="A9" t="s">
        <v>12</v>
      </c>
      <c r="B9">
        <f>CONFIDENCE(0.05,B8,3)</f>
        <v>98.09062706739968</v>
      </c>
      <c r="C9">
        <f t="shared" ref="C9:K9" si="2">CONFIDENCE(0.05,C8,3)</f>
        <v>181.41195913578244</v>
      </c>
      <c r="D9">
        <f t="shared" si="2"/>
        <v>61.427664898966306</v>
      </c>
      <c r="E9">
        <f t="shared" si="2"/>
        <v>206.51921727788414</v>
      </c>
      <c r="F9">
        <f t="shared" si="2"/>
        <v>71.632993600105976</v>
      </c>
      <c r="G9">
        <f t="shared" si="2"/>
        <v>268.89106147320143</v>
      </c>
      <c r="H9">
        <f t="shared" si="2"/>
        <v>37.064371704048384</v>
      </c>
      <c r="I9">
        <f t="shared" si="2"/>
        <v>26.453023336717752</v>
      </c>
      <c r="K9">
        <f t="shared" si="2"/>
        <v>73.309620286954157</v>
      </c>
      <c r="O9">
        <v>1000</v>
      </c>
      <c r="P9">
        <v>621.46499999999992</v>
      </c>
      <c r="Q9">
        <v>433.08</v>
      </c>
      <c r="R9">
        <v>489.97</v>
      </c>
      <c r="S9">
        <v>5068.375</v>
      </c>
      <c r="T9">
        <v>165.64499999999998</v>
      </c>
      <c r="U9">
        <v>830.60500000000002</v>
      </c>
      <c r="V9">
        <v>529.72</v>
      </c>
      <c r="W9">
        <v>310.745</v>
      </c>
      <c r="X9">
        <v>119.01314234150777</v>
      </c>
      <c r="Y9">
        <v>32.746115036749067</v>
      </c>
      <c r="Z9">
        <v>272.95735967363106</v>
      </c>
      <c r="AA9">
        <v>223.89122012709598</v>
      </c>
      <c r="AB9">
        <v>39.124218203051825</v>
      </c>
      <c r="AC9">
        <v>288.15308440132981</v>
      </c>
      <c r="AD9">
        <v>175.06902667233857</v>
      </c>
      <c r="AE9">
        <v>92.977470658219133</v>
      </c>
    </row>
    <row r="10" spans="1:31" x14ac:dyDescent="0.25">
      <c r="A10">
        <v>750</v>
      </c>
      <c r="B10">
        <v>219.18</v>
      </c>
      <c r="C10">
        <v>451.2</v>
      </c>
      <c r="D10">
        <v>207.59</v>
      </c>
      <c r="E10">
        <v>4901.1099999999997</v>
      </c>
      <c r="F10">
        <v>48.69</v>
      </c>
      <c r="H10">
        <v>331.8</v>
      </c>
      <c r="I10">
        <v>221.28</v>
      </c>
      <c r="K10">
        <v>119.86</v>
      </c>
      <c r="O10">
        <v>1250</v>
      </c>
      <c r="P10">
        <v>1126.665</v>
      </c>
      <c r="Q10">
        <v>869.2</v>
      </c>
      <c r="R10">
        <v>319.49</v>
      </c>
      <c r="S10">
        <v>1735.06</v>
      </c>
      <c r="T10">
        <v>224.67</v>
      </c>
      <c r="U10">
        <v>2077.9449999999997</v>
      </c>
      <c r="V10">
        <v>425.26</v>
      </c>
      <c r="W10">
        <v>310.09500000000003</v>
      </c>
      <c r="X10">
        <v>169.45814011135619</v>
      </c>
      <c r="Y10">
        <v>66.369042482169363</v>
      </c>
      <c r="Z10">
        <v>63.271914780572281</v>
      </c>
      <c r="AA10">
        <v>407.85919138840188</v>
      </c>
      <c r="AB10">
        <v>77.021380797801825</v>
      </c>
      <c r="AC10">
        <v>204.42974865056533</v>
      </c>
      <c r="AD10">
        <v>132.8578718029157</v>
      </c>
      <c r="AE10">
        <v>14.502760082136122</v>
      </c>
    </row>
    <row r="11" spans="1:31" x14ac:dyDescent="0.25">
      <c r="A11">
        <v>750</v>
      </c>
      <c r="B11">
        <v>230.27</v>
      </c>
      <c r="F11">
        <v>123.32</v>
      </c>
      <c r="G11">
        <v>876.74</v>
      </c>
      <c r="H11">
        <v>285.77999999999997</v>
      </c>
      <c r="K11">
        <v>245.58</v>
      </c>
    </row>
    <row r="12" spans="1:31" x14ac:dyDescent="0.25">
      <c r="A12">
        <v>750</v>
      </c>
      <c r="B12">
        <v>227.66</v>
      </c>
      <c r="C12">
        <v>414.96</v>
      </c>
      <c r="D12">
        <v>340.94</v>
      </c>
      <c r="E12">
        <v>5275.38</v>
      </c>
      <c r="F12">
        <v>92.96</v>
      </c>
      <c r="G12">
        <v>784.47</v>
      </c>
      <c r="H12">
        <v>293.94</v>
      </c>
      <c r="I12">
        <v>202.96</v>
      </c>
      <c r="K12">
        <v>304.66000000000003</v>
      </c>
    </row>
    <row r="13" spans="1:31" x14ac:dyDescent="0.25">
      <c r="A13" t="s">
        <v>11</v>
      </c>
      <c r="B13">
        <f t="shared" ref="B13:I13" si="3">AVERAGE(B10:B12)</f>
        <v>225.70333333333335</v>
      </c>
      <c r="C13">
        <f t="shared" si="3"/>
        <v>433.08</v>
      </c>
      <c r="D13">
        <f t="shared" si="3"/>
        <v>274.26499999999999</v>
      </c>
      <c r="E13">
        <f t="shared" si="3"/>
        <v>5088.2449999999999</v>
      </c>
      <c r="F13">
        <f t="shared" si="3"/>
        <v>88.323333333333323</v>
      </c>
      <c r="G13">
        <f t="shared" si="3"/>
        <v>830.60500000000002</v>
      </c>
      <c r="H13">
        <f t="shared" si="3"/>
        <v>303.83999999999997</v>
      </c>
      <c r="I13">
        <f t="shared" si="3"/>
        <v>212.12</v>
      </c>
      <c r="K13">
        <f>AVERAGE(K10:K12)</f>
        <v>223.36666666666667</v>
      </c>
    </row>
    <row r="14" spans="1:31" x14ac:dyDescent="0.25">
      <c r="A14" t="s">
        <v>6</v>
      </c>
      <c r="B14">
        <f t="shared" ref="B14:I14" si="4">STDEV(B10:B12)</f>
        <v>5.7981405065187346</v>
      </c>
      <c r="C14">
        <f t="shared" si="4"/>
        <v>25.625549750200488</v>
      </c>
      <c r="D14">
        <f t="shared" si="4"/>
        <v>94.292689271226195</v>
      </c>
      <c r="E14">
        <f t="shared" si="4"/>
        <v>264.64885499468949</v>
      </c>
      <c r="F14">
        <f t="shared" si="4"/>
        <v>37.530430764025795</v>
      </c>
      <c r="G14">
        <f t="shared" si="4"/>
        <v>65.244742700082725</v>
      </c>
      <c r="H14">
        <f t="shared" si="4"/>
        <v>24.555398591755761</v>
      </c>
      <c r="I14">
        <f t="shared" si="4"/>
        <v>12.954196231337546</v>
      </c>
      <c r="K14">
        <f>STDEV(K10:K12)</f>
        <v>94.381323011141021</v>
      </c>
    </row>
    <row r="15" spans="1:31" x14ac:dyDescent="0.25">
      <c r="A15" t="s">
        <v>12</v>
      </c>
      <c r="B15">
        <f>CONFIDENCE(0.05,B14,3)</f>
        <v>6.5610930813457866</v>
      </c>
      <c r="C15">
        <f t="shared" ref="C15:I15" si="5">CONFIDENCE(0.05,C14,3)</f>
        <v>28.997506525186072</v>
      </c>
      <c r="D15">
        <f t="shared" si="5"/>
        <v>106.70026200699684</v>
      </c>
      <c r="E15">
        <f t="shared" si="5"/>
        <v>299.47286885158394</v>
      </c>
      <c r="F15">
        <f t="shared" si="5"/>
        <v>42.468900046305059</v>
      </c>
      <c r="G15">
        <f t="shared" si="5"/>
        <v>73.830020062884046</v>
      </c>
      <c r="H15">
        <f t="shared" si="5"/>
        <v>27.786538740984934</v>
      </c>
      <c r="I15">
        <f t="shared" si="5"/>
        <v>14.658783651804871</v>
      </c>
      <c r="K15">
        <f t="shared" ref="K15" si="6">CONFIDENCE(0.05,K14,3)</f>
        <v>106.80055868264228</v>
      </c>
    </row>
    <row r="16" spans="1:31" x14ac:dyDescent="0.25">
      <c r="A16">
        <v>1000</v>
      </c>
      <c r="B16">
        <v>1210.82</v>
      </c>
      <c r="C16">
        <v>138.38</v>
      </c>
      <c r="F16">
        <v>137.97999999999999</v>
      </c>
      <c r="G16">
        <v>1874.19</v>
      </c>
      <c r="H16">
        <v>669.72</v>
      </c>
      <c r="K16">
        <v>281.07</v>
      </c>
    </row>
    <row r="17" spans="1:11" x14ac:dyDescent="0.25">
      <c r="A17">
        <v>1000</v>
      </c>
      <c r="D17">
        <v>296.95999999999998</v>
      </c>
      <c r="E17">
        <v>4910.0600000000004</v>
      </c>
      <c r="F17">
        <v>193.31</v>
      </c>
      <c r="H17">
        <v>586.01</v>
      </c>
      <c r="I17">
        <v>245</v>
      </c>
      <c r="K17">
        <v>181.04</v>
      </c>
    </row>
    <row r="18" spans="1:11" x14ac:dyDescent="0.25">
      <c r="A18">
        <v>1000</v>
      </c>
      <c r="B18">
        <v>1042.51</v>
      </c>
      <c r="C18">
        <v>92.07</v>
      </c>
      <c r="D18">
        <v>682.98</v>
      </c>
      <c r="E18">
        <v>5226.6899999999996</v>
      </c>
      <c r="G18">
        <v>2281.6999999999998</v>
      </c>
      <c r="H18">
        <v>333.43</v>
      </c>
      <c r="I18">
        <v>376.49</v>
      </c>
      <c r="K18">
        <v>68.849999999999994</v>
      </c>
    </row>
    <row r="19" spans="1:11" x14ac:dyDescent="0.25">
      <c r="A19" t="s">
        <v>11</v>
      </c>
      <c r="B19">
        <f t="shared" ref="B19:I19" si="7">AVERAGE(B16:B18)</f>
        <v>1126.665</v>
      </c>
      <c r="C19">
        <f t="shared" si="7"/>
        <v>115.22499999999999</v>
      </c>
      <c r="D19">
        <f t="shared" si="7"/>
        <v>489.97</v>
      </c>
      <c r="E19">
        <f t="shared" si="7"/>
        <v>5068.375</v>
      </c>
      <c r="F19">
        <f t="shared" si="7"/>
        <v>165.64499999999998</v>
      </c>
      <c r="G19">
        <f t="shared" si="7"/>
        <v>2077.9449999999997</v>
      </c>
      <c r="H19">
        <f t="shared" si="7"/>
        <v>529.72</v>
      </c>
      <c r="I19">
        <f t="shared" si="7"/>
        <v>310.745</v>
      </c>
      <c r="K19">
        <f>AVERAGE(K16:K18)</f>
        <v>176.98666666666668</v>
      </c>
    </row>
    <row r="20" spans="1:11" x14ac:dyDescent="0.25">
      <c r="A20" t="s">
        <v>6</v>
      </c>
      <c r="B20">
        <f>STDEV(B16:B18)</f>
        <v>119.01314234150777</v>
      </c>
      <c r="C20">
        <f t="shared" ref="C20:K20" si="8">STDEV(C16:C18)</f>
        <v>32.746115036749067</v>
      </c>
      <c r="D20">
        <f t="shared" si="8"/>
        <v>272.95735967363106</v>
      </c>
      <c r="E20">
        <f t="shared" si="8"/>
        <v>223.89122012709598</v>
      </c>
      <c r="F20">
        <f t="shared" si="8"/>
        <v>39.124218203051825</v>
      </c>
      <c r="G20">
        <f t="shared" si="8"/>
        <v>288.15308440132981</v>
      </c>
      <c r="H20">
        <f t="shared" si="8"/>
        <v>175.06902667233857</v>
      </c>
      <c r="I20">
        <f t="shared" si="8"/>
        <v>92.977470658219133</v>
      </c>
      <c r="K20">
        <f t="shared" si="8"/>
        <v>106.16804713911489</v>
      </c>
    </row>
    <row r="21" spans="1:11" x14ac:dyDescent="0.25">
      <c r="A21" t="s">
        <v>12</v>
      </c>
      <c r="B21">
        <f>CONFIDENCE(0.05,B20,3)</f>
        <v>134.67357404122697</v>
      </c>
      <c r="C21">
        <f t="shared" ref="C21:I21" si="9">CONFIDENCE(0.05,C20,3)</f>
        <v>37.055036622002447</v>
      </c>
      <c r="D21">
        <f t="shared" si="9"/>
        <v>308.87465421777938</v>
      </c>
      <c r="E21">
        <f t="shared" si="9"/>
        <v>253.3521106807296</v>
      </c>
      <c r="F21">
        <f t="shared" si="9"/>
        <v>44.272407175456713</v>
      </c>
      <c r="G21">
        <f t="shared" si="9"/>
        <v>326.06991953859176</v>
      </c>
      <c r="H21">
        <f t="shared" si="9"/>
        <v>198.10561306101908</v>
      </c>
      <c r="I21">
        <f t="shared" si="9"/>
        <v>105.21197938732661</v>
      </c>
      <c r="K21">
        <f t="shared" ref="K21" si="10">CONFIDENCE(0.05,K20,3)</f>
        <v>120.1382475573489</v>
      </c>
    </row>
    <row r="22" spans="1:11" x14ac:dyDescent="0.25">
      <c r="A22">
        <v>1250</v>
      </c>
      <c r="B22">
        <v>741.29</v>
      </c>
      <c r="C22">
        <v>916.13</v>
      </c>
      <c r="D22">
        <v>364.23</v>
      </c>
      <c r="E22">
        <v>1446.66</v>
      </c>
      <c r="F22">
        <v>144.78</v>
      </c>
      <c r="G22">
        <v>411.25</v>
      </c>
      <c r="H22">
        <v>549.87</v>
      </c>
      <c r="I22">
        <v>299.83999999999997</v>
      </c>
      <c r="K22">
        <v>270.49</v>
      </c>
    </row>
    <row r="23" spans="1:11" x14ac:dyDescent="0.25">
      <c r="A23">
        <v>1250</v>
      </c>
      <c r="B23">
        <v>501.64</v>
      </c>
      <c r="E23">
        <v>2023.46</v>
      </c>
      <c r="F23">
        <v>298.45999999999998</v>
      </c>
      <c r="G23">
        <v>677.17</v>
      </c>
      <c r="H23">
        <v>285.45999999999998</v>
      </c>
      <c r="I23">
        <v>320.35000000000002</v>
      </c>
      <c r="K23">
        <v>348.42</v>
      </c>
    </row>
    <row r="24" spans="1:11" x14ac:dyDescent="0.25">
      <c r="A24">
        <v>1250</v>
      </c>
      <c r="C24">
        <v>822.27</v>
      </c>
      <c r="D24">
        <v>274.75</v>
      </c>
      <c r="F24">
        <v>230.77</v>
      </c>
      <c r="G24">
        <v>275.25</v>
      </c>
      <c r="H24">
        <v>440.45</v>
      </c>
    </row>
    <row r="25" spans="1:11" x14ac:dyDescent="0.25">
      <c r="A25" t="s">
        <v>11</v>
      </c>
      <c r="B25">
        <f>AVERAGE(B22:B24)</f>
        <v>621.46499999999992</v>
      </c>
      <c r="C25">
        <f t="shared" ref="C25:K25" si="11">AVERAGE(C22:C24)</f>
        <v>869.2</v>
      </c>
      <c r="D25">
        <f t="shared" si="11"/>
        <v>319.49</v>
      </c>
      <c r="E25">
        <f t="shared" si="11"/>
        <v>1735.06</v>
      </c>
      <c r="F25">
        <f t="shared" si="11"/>
        <v>224.67</v>
      </c>
      <c r="G25">
        <f t="shared" si="11"/>
        <v>454.55666666666667</v>
      </c>
      <c r="H25">
        <f t="shared" si="11"/>
        <v>425.26</v>
      </c>
      <c r="I25">
        <f t="shared" si="11"/>
        <v>310.09500000000003</v>
      </c>
      <c r="K25">
        <f t="shared" si="11"/>
        <v>309.45500000000004</v>
      </c>
    </row>
    <row r="26" spans="1:11" x14ac:dyDescent="0.25">
      <c r="A26" t="s">
        <v>6</v>
      </c>
      <c r="B26">
        <f>STDEV(B22:B24)</f>
        <v>169.45814011135619</v>
      </c>
      <c r="C26">
        <f t="shared" ref="C26:K26" si="12">STDEV(C22:C24)</f>
        <v>66.369042482169363</v>
      </c>
      <c r="D26">
        <f t="shared" si="12"/>
        <v>63.271914780572281</v>
      </c>
      <c r="E26">
        <f t="shared" si="12"/>
        <v>407.85919138840188</v>
      </c>
      <c r="F26">
        <f t="shared" si="12"/>
        <v>77.021380797801825</v>
      </c>
      <c r="G26">
        <f t="shared" si="12"/>
        <v>204.42974865056533</v>
      </c>
      <c r="H26">
        <f t="shared" si="12"/>
        <v>132.8578718029157</v>
      </c>
      <c r="I26">
        <f t="shared" si="12"/>
        <v>14.502760082136122</v>
      </c>
      <c r="K26">
        <f t="shared" si="12"/>
        <v>55.104831457867455</v>
      </c>
    </row>
    <row r="27" spans="1:11" x14ac:dyDescent="0.25">
      <c r="A27" t="s">
        <v>12</v>
      </c>
      <c r="B27">
        <f>CONFIDENCE(0.05,B26,3)</f>
        <v>191.7564138730917</v>
      </c>
      <c r="C27">
        <f t="shared" ref="C27:I27" si="13">CONFIDENCE(0.05,C26,3)</f>
        <v>75.102261657118234</v>
      </c>
      <c r="D27">
        <f t="shared" si="13"/>
        <v>71.597596133378858</v>
      </c>
      <c r="E27">
        <f t="shared" si="13"/>
        <v>461.52764248695848</v>
      </c>
      <c r="F27">
        <f t="shared" si="13"/>
        <v>87.156295729640917</v>
      </c>
      <c r="G27">
        <f t="shared" si="13"/>
        <v>231.3297871937572</v>
      </c>
      <c r="H27">
        <f t="shared" si="13"/>
        <v>150.34007239190024</v>
      </c>
      <c r="I27">
        <f t="shared" si="13"/>
        <v>16.411116413674602</v>
      </c>
      <c r="K27">
        <f t="shared" ref="K27" si="14">CONFIDENCE(0.05,K26,3)</f>
        <v>62.355841156394654</v>
      </c>
    </row>
  </sheetData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AE27"/>
  <sheetViews>
    <sheetView topLeftCell="O1" workbookViewId="0"/>
  </sheetViews>
  <sheetFormatPr baseColWidth="10" defaultRowHeight="15" x14ac:dyDescent="0.25"/>
  <cols>
    <col min="1" max="1" width="16.28515625" bestFit="1" customWidth="1"/>
  </cols>
  <sheetData>
    <row r="2" spans="1:31" x14ac:dyDescent="0.25">
      <c r="A2" t="s">
        <v>15</v>
      </c>
      <c r="B2" t="s">
        <v>7</v>
      </c>
      <c r="C2" t="s">
        <v>8</v>
      </c>
      <c r="D2" t="s">
        <v>1</v>
      </c>
      <c r="E2" t="s">
        <v>2</v>
      </c>
      <c r="F2" t="s">
        <v>3</v>
      </c>
      <c r="G2" t="s">
        <v>9</v>
      </c>
      <c r="H2" t="s">
        <v>4</v>
      </c>
      <c r="I2" t="s">
        <v>5</v>
      </c>
      <c r="K2" t="s">
        <v>10</v>
      </c>
    </row>
    <row r="4" spans="1:31" x14ac:dyDescent="0.25">
      <c r="A4">
        <v>20</v>
      </c>
      <c r="B4">
        <v>45.98</v>
      </c>
      <c r="C4">
        <v>337.09</v>
      </c>
      <c r="D4">
        <v>204.77</v>
      </c>
      <c r="E4">
        <v>589.28</v>
      </c>
      <c r="G4">
        <v>108.42</v>
      </c>
      <c r="H4">
        <v>265.42</v>
      </c>
      <c r="K4">
        <v>39.770000000000003</v>
      </c>
    </row>
    <row r="5" spans="1:31" x14ac:dyDescent="0.25">
      <c r="A5">
        <v>20</v>
      </c>
      <c r="B5">
        <v>136.72999999999999</v>
      </c>
      <c r="D5">
        <v>205.77</v>
      </c>
      <c r="F5">
        <v>336.73</v>
      </c>
      <c r="G5">
        <v>66.08</v>
      </c>
      <c r="I5">
        <v>254.51</v>
      </c>
      <c r="K5">
        <v>272.37</v>
      </c>
    </row>
    <row r="6" spans="1:31" x14ac:dyDescent="0.25">
      <c r="A6">
        <v>20</v>
      </c>
      <c r="C6">
        <v>510.76</v>
      </c>
      <c r="E6">
        <v>605.74</v>
      </c>
      <c r="F6">
        <v>282.82</v>
      </c>
      <c r="H6">
        <v>246.75</v>
      </c>
      <c r="I6">
        <v>278.87</v>
      </c>
      <c r="K6">
        <v>288.39</v>
      </c>
      <c r="P6" s="1" t="s">
        <v>7</v>
      </c>
      <c r="Q6" s="2" t="s">
        <v>8</v>
      </c>
      <c r="R6" s="2" t="s">
        <v>1</v>
      </c>
      <c r="S6" s="2" t="s">
        <v>2</v>
      </c>
      <c r="T6" s="2" t="s">
        <v>3</v>
      </c>
      <c r="U6" s="2" t="s">
        <v>9</v>
      </c>
      <c r="V6" s="2" t="s">
        <v>4</v>
      </c>
      <c r="W6" s="2" t="s">
        <v>5</v>
      </c>
      <c r="X6" s="3" t="s">
        <v>7</v>
      </c>
      <c r="Y6" s="4" t="s">
        <v>8</v>
      </c>
      <c r="Z6" s="4" t="s">
        <v>1</v>
      </c>
      <c r="AA6" s="4" t="s">
        <v>2</v>
      </c>
      <c r="AB6" s="4" t="s">
        <v>3</v>
      </c>
      <c r="AC6" s="4" t="s">
        <v>9</v>
      </c>
      <c r="AD6" s="4" t="s">
        <v>4</v>
      </c>
      <c r="AE6" s="4" t="s">
        <v>5</v>
      </c>
    </row>
    <row r="7" spans="1:31" x14ac:dyDescent="0.25">
      <c r="A7" t="s">
        <v>11</v>
      </c>
      <c r="B7">
        <f t="shared" ref="B7:I7" si="0">AVERAGE(B4:B6)</f>
        <v>91.35499999999999</v>
      </c>
      <c r="C7">
        <f t="shared" si="0"/>
        <v>423.92499999999995</v>
      </c>
      <c r="D7">
        <f t="shared" si="0"/>
        <v>205.27</v>
      </c>
      <c r="E7">
        <f t="shared" si="0"/>
        <v>597.51</v>
      </c>
      <c r="F7">
        <f t="shared" si="0"/>
        <v>309.77499999999998</v>
      </c>
      <c r="G7">
        <f t="shared" si="0"/>
        <v>87.25</v>
      </c>
      <c r="H7">
        <f t="shared" si="0"/>
        <v>256.08500000000004</v>
      </c>
      <c r="I7">
        <f t="shared" si="0"/>
        <v>266.69</v>
      </c>
      <c r="K7">
        <f>AVERAGE(K4:K6)</f>
        <v>200.17666666666665</v>
      </c>
      <c r="O7">
        <v>20</v>
      </c>
      <c r="P7">
        <v>1091.355</v>
      </c>
      <c r="Q7">
        <v>423.92500000000001</v>
      </c>
      <c r="R7">
        <v>1037.835</v>
      </c>
      <c r="S7">
        <v>1165.5550000000001</v>
      </c>
      <c r="T7">
        <v>815.51</v>
      </c>
      <c r="U7">
        <v>87.25</v>
      </c>
      <c r="V7">
        <v>256.08500000000004</v>
      </c>
      <c r="W7">
        <v>266.69</v>
      </c>
      <c r="X7">
        <v>64.169940392679194</v>
      </c>
      <c r="Y7">
        <v>122.803234688668</v>
      </c>
      <c r="Z7">
        <v>18.23380468616832</v>
      </c>
      <c r="AA7">
        <v>11.638977618330598</v>
      </c>
      <c r="AB7">
        <v>38.120126573766797</v>
      </c>
      <c r="AC7">
        <v>29.938901115438412</v>
      </c>
      <c r="AD7">
        <v>13.201683604752853</v>
      </c>
      <c r="AE7">
        <v>17.225121189704307</v>
      </c>
    </row>
    <row r="8" spans="1:31" x14ac:dyDescent="0.25">
      <c r="A8" t="s">
        <v>6</v>
      </c>
      <c r="B8">
        <f t="shared" ref="B8:I8" si="1">STDEV(B4:B6)</f>
        <v>64.169940392679194</v>
      </c>
      <c r="C8">
        <f t="shared" si="1"/>
        <v>122.803234688668</v>
      </c>
      <c r="D8">
        <f t="shared" si="1"/>
        <v>0.70710678118654757</v>
      </c>
      <c r="E8">
        <f t="shared" si="1"/>
        <v>11.638977618330598</v>
      </c>
      <c r="F8">
        <f t="shared" si="1"/>
        <v>38.120126573766797</v>
      </c>
      <c r="G8">
        <f t="shared" si="1"/>
        <v>29.938901115438412</v>
      </c>
      <c r="H8">
        <f t="shared" si="1"/>
        <v>13.201683604752853</v>
      </c>
      <c r="I8">
        <f t="shared" si="1"/>
        <v>17.225121189704307</v>
      </c>
      <c r="K8">
        <f>STDEV(K4:K6)</f>
        <v>139.14698751080934</v>
      </c>
      <c r="O8">
        <v>30</v>
      </c>
      <c r="P8">
        <v>2182.7249999999999</v>
      </c>
      <c r="Q8">
        <v>236.96500000000003</v>
      </c>
      <c r="R8">
        <v>205.27</v>
      </c>
      <c r="S8">
        <v>770.1099999999999</v>
      </c>
      <c r="T8">
        <v>309.77499999999998</v>
      </c>
      <c r="U8">
        <v>117.31</v>
      </c>
      <c r="V8">
        <v>159.39333333333332</v>
      </c>
      <c r="W8">
        <v>185.11500000000001</v>
      </c>
      <c r="X8">
        <v>145.30337246602349</v>
      </c>
      <c r="Y8">
        <v>81.861752057966498</v>
      </c>
      <c r="Z8">
        <v>110.73999300162529</v>
      </c>
      <c r="AA8">
        <v>136.7498659353399</v>
      </c>
      <c r="AB8">
        <v>12.982480502585021</v>
      </c>
      <c r="AC8">
        <v>7.2663402067340641</v>
      </c>
      <c r="AD8">
        <v>55.059553515564744</v>
      </c>
      <c r="AE8">
        <v>4.9143921292465169</v>
      </c>
    </row>
    <row r="9" spans="1:31" x14ac:dyDescent="0.25">
      <c r="A9" t="s">
        <v>12</v>
      </c>
      <c r="B9">
        <f>CONFIDENCE(0.05,B8,3)</f>
        <v>72.613789104874058</v>
      </c>
      <c r="C9">
        <f t="shared" ref="C9:K9" si="2">CONFIDENCE(0.05,C8,3)</f>
        <v>138.96238847210475</v>
      </c>
      <c r="D9">
        <f t="shared" si="2"/>
        <v>0.80015194605921824</v>
      </c>
      <c r="E9">
        <f t="shared" si="2"/>
        <v>13.17050103213476</v>
      </c>
      <c r="F9">
        <f t="shared" si="2"/>
        <v>43.136191412052476</v>
      </c>
      <c r="G9">
        <f t="shared" si="2"/>
        <v>33.878433396147287</v>
      </c>
      <c r="H9">
        <f t="shared" si="2"/>
        <v>14.938836832925615</v>
      </c>
      <c r="I9">
        <f t="shared" si="2"/>
        <v>19.491701406002566</v>
      </c>
      <c r="K9">
        <f t="shared" si="2"/>
        <v>157.45674600690705</v>
      </c>
      <c r="O9">
        <v>40</v>
      </c>
      <c r="P9">
        <v>2174.1149999999998</v>
      </c>
      <c r="Q9">
        <v>214.73</v>
      </c>
      <c r="R9">
        <v>202.55500000000001</v>
      </c>
      <c r="S9">
        <v>597.51</v>
      </c>
      <c r="T9">
        <v>230.76999999999998</v>
      </c>
      <c r="U9">
        <v>92.86</v>
      </c>
      <c r="V9">
        <v>155.38666666666668</v>
      </c>
      <c r="W9">
        <v>135.655</v>
      </c>
      <c r="X9">
        <v>144.76597131232188</v>
      </c>
      <c r="Y9">
        <v>27.138758261939689</v>
      </c>
      <c r="Z9">
        <v>42.376909396509824</v>
      </c>
      <c r="AA9">
        <v>138.48686309538527</v>
      </c>
      <c r="AB9">
        <v>115.04627329905132</v>
      </c>
      <c r="AC9">
        <v>7.4670476093299438</v>
      </c>
      <c r="AD9">
        <v>20.962121393917542</v>
      </c>
      <c r="AE9">
        <v>74.465415126755317</v>
      </c>
    </row>
    <row r="10" spans="1:31" x14ac:dyDescent="0.25">
      <c r="A10">
        <v>30</v>
      </c>
      <c r="B10">
        <v>2285.4699999999998</v>
      </c>
      <c r="E10">
        <v>373.83</v>
      </c>
      <c r="F10">
        <v>118.38</v>
      </c>
      <c r="G10">
        <v>115.08</v>
      </c>
      <c r="H10">
        <v>222.97</v>
      </c>
      <c r="I10">
        <v>181.64</v>
      </c>
      <c r="K10">
        <v>334.21</v>
      </c>
      <c r="O10">
        <v>50</v>
      </c>
      <c r="P10">
        <v>1069.49</v>
      </c>
      <c r="Q10">
        <v>231.88</v>
      </c>
      <c r="R10">
        <v>177.24</v>
      </c>
      <c r="S10">
        <v>516.21333333333325</v>
      </c>
      <c r="T10">
        <v>127.56</v>
      </c>
      <c r="U10">
        <v>65.183333333333337</v>
      </c>
      <c r="V10">
        <v>168.56</v>
      </c>
      <c r="W10">
        <v>172.39999999999998</v>
      </c>
      <c r="X10">
        <v>16.844738050798004</v>
      </c>
      <c r="Y10">
        <v>160.01826458251566</v>
      </c>
      <c r="Z10">
        <v>63.568899628670486</v>
      </c>
      <c r="AA10">
        <v>179.53441174326503</v>
      </c>
      <c r="AB10">
        <v>148.67627181228346</v>
      </c>
      <c r="AC10">
        <v>28.230406184349039</v>
      </c>
      <c r="AD10">
        <v>49.568185361176958</v>
      </c>
      <c r="AE10">
        <v>82.802204076944776</v>
      </c>
    </row>
    <row r="11" spans="1:31" x14ac:dyDescent="0.25">
      <c r="A11">
        <v>30</v>
      </c>
      <c r="C11">
        <v>294.85000000000002</v>
      </c>
      <c r="D11">
        <v>959.53</v>
      </c>
      <c r="E11">
        <v>646.53</v>
      </c>
      <c r="F11">
        <v>136.74</v>
      </c>
      <c r="G11">
        <v>125.43</v>
      </c>
      <c r="H11">
        <v>127.36</v>
      </c>
      <c r="I11">
        <v>188.59</v>
      </c>
      <c r="K11">
        <v>211.86</v>
      </c>
    </row>
    <row r="12" spans="1:31" x14ac:dyDescent="0.25">
      <c r="A12">
        <v>30</v>
      </c>
      <c r="B12">
        <v>2079.98</v>
      </c>
      <c r="C12">
        <v>179.08</v>
      </c>
      <c r="D12">
        <v>1116.1400000000001</v>
      </c>
      <c r="E12">
        <v>528.28</v>
      </c>
      <c r="G12">
        <v>111.42</v>
      </c>
      <c r="H12">
        <v>127.85</v>
      </c>
      <c r="K12">
        <v>155.99</v>
      </c>
    </row>
    <row r="13" spans="1:31" x14ac:dyDescent="0.25">
      <c r="A13" t="s">
        <v>11</v>
      </c>
      <c r="B13">
        <f t="shared" ref="B13:I13" si="3">AVERAGE(B10:B12)</f>
        <v>2182.7249999999999</v>
      </c>
      <c r="C13">
        <f t="shared" si="3"/>
        <v>236.96500000000003</v>
      </c>
      <c r="D13">
        <f t="shared" si="3"/>
        <v>1037.835</v>
      </c>
      <c r="E13">
        <f t="shared" si="3"/>
        <v>516.21333333333325</v>
      </c>
      <c r="F13">
        <f t="shared" si="3"/>
        <v>127.56</v>
      </c>
      <c r="G13">
        <f t="shared" si="3"/>
        <v>117.31</v>
      </c>
      <c r="H13">
        <f t="shared" si="3"/>
        <v>159.39333333333332</v>
      </c>
      <c r="I13">
        <f t="shared" si="3"/>
        <v>185.11500000000001</v>
      </c>
      <c r="K13">
        <f>AVERAGE(K10:K12)</f>
        <v>234.01999999999998</v>
      </c>
    </row>
    <row r="14" spans="1:31" x14ac:dyDescent="0.25">
      <c r="A14" t="s">
        <v>6</v>
      </c>
      <c r="B14">
        <f t="shared" ref="B14:I14" si="4">STDEV(B10:B12)</f>
        <v>145.30337246602349</v>
      </c>
      <c r="C14">
        <f t="shared" si="4"/>
        <v>81.861752057966498</v>
      </c>
      <c r="D14">
        <f t="shared" si="4"/>
        <v>110.73999300162529</v>
      </c>
      <c r="E14">
        <f t="shared" si="4"/>
        <v>136.7498659353399</v>
      </c>
      <c r="F14">
        <f t="shared" si="4"/>
        <v>12.982480502585021</v>
      </c>
      <c r="G14">
        <f t="shared" si="4"/>
        <v>7.2663402067340641</v>
      </c>
      <c r="H14">
        <f t="shared" si="4"/>
        <v>55.059553515564744</v>
      </c>
      <c r="I14">
        <f t="shared" si="4"/>
        <v>4.9143921292465169</v>
      </c>
      <c r="K14">
        <f>STDEV(K10:K12)</f>
        <v>91.153120078250765</v>
      </c>
    </row>
    <row r="15" spans="1:31" x14ac:dyDescent="0.25">
      <c r="A15" t="s">
        <v>12</v>
      </c>
      <c r="B15">
        <f>CONFIDENCE(0.05,B14,3)</f>
        <v>164.42322339570856</v>
      </c>
      <c r="C15">
        <f t="shared" ref="C15:I15" si="5">CONFIDENCE(0.05,C14,3)</f>
        <v>92.633590795275566</v>
      </c>
      <c r="D15">
        <f t="shared" si="5"/>
        <v>125.31179627233426</v>
      </c>
      <c r="E15">
        <f t="shared" si="5"/>
        <v>154.74419742925966</v>
      </c>
      <c r="F15">
        <f t="shared" si="5"/>
        <v>14.690789729647257</v>
      </c>
      <c r="G15">
        <f t="shared" si="5"/>
        <v>8.2224869168843657</v>
      </c>
      <c r="H15">
        <f t="shared" si="5"/>
        <v>62.304605282816581</v>
      </c>
      <c r="I15">
        <f t="shared" si="5"/>
        <v>5.5610560251115793</v>
      </c>
      <c r="K15">
        <f t="shared" ref="K15" si="6">CONFIDENCE(0.05,K14,3)</f>
        <v>103.1475702970808</v>
      </c>
    </row>
    <row r="16" spans="1:31" x14ac:dyDescent="0.25">
      <c r="A16">
        <v>40</v>
      </c>
      <c r="B16">
        <v>2071.75</v>
      </c>
      <c r="D16">
        <v>172.59</v>
      </c>
      <c r="E16">
        <v>1067.6300000000001</v>
      </c>
      <c r="F16">
        <v>896.86</v>
      </c>
      <c r="G16">
        <v>87.58</v>
      </c>
      <c r="H16">
        <v>174.86</v>
      </c>
      <c r="I16">
        <v>83</v>
      </c>
      <c r="K16">
        <v>190.63</v>
      </c>
    </row>
    <row r="17" spans="1:11" x14ac:dyDescent="0.25">
      <c r="A17">
        <v>40</v>
      </c>
      <c r="B17">
        <v>2276.48</v>
      </c>
      <c r="C17">
        <v>233.92</v>
      </c>
      <c r="E17">
        <v>1263.48</v>
      </c>
      <c r="G17">
        <v>98.14</v>
      </c>
      <c r="H17">
        <v>158.1</v>
      </c>
      <c r="I17">
        <v>188.31</v>
      </c>
      <c r="K17">
        <v>267.64</v>
      </c>
    </row>
    <row r="18" spans="1:11" x14ac:dyDescent="0.25">
      <c r="A18">
        <v>40</v>
      </c>
      <c r="C18">
        <v>195.54</v>
      </c>
      <c r="D18">
        <v>232.52</v>
      </c>
      <c r="F18">
        <v>734.16</v>
      </c>
      <c r="H18">
        <v>133.19999999999999</v>
      </c>
      <c r="K18">
        <v>614.29999999999995</v>
      </c>
    </row>
    <row r="19" spans="1:11" x14ac:dyDescent="0.25">
      <c r="A19" t="s">
        <v>11</v>
      </c>
      <c r="B19">
        <f t="shared" ref="B19:I19" si="7">AVERAGE(B16:B18)</f>
        <v>2174.1149999999998</v>
      </c>
      <c r="C19">
        <f t="shared" si="7"/>
        <v>214.73</v>
      </c>
      <c r="D19">
        <f t="shared" si="7"/>
        <v>202.55500000000001</v>
      </c>
      <c r="E19">
        <f t="shared" si="7"/>
        <v>1165.5550000000001</v>
      </c>
      <c r="F19">
        <f t="shared" si="7"/>
        <v>815.51</v>
      </c>
      <c r="G19">
        <f t="shared" si="7"/>
        <v>92.86</v>
      </c>
      <c r="H19">
        <f t="shared" si="7"/>
        <v>155.38666666666668</v>
      </c>
      <c r="I19">
        <f t="shared" si="7"/>
        <v>135.655</v>
      </c>
      <c r="K19">
        <f>AVERAGE(K16:K18)</f>
        <v>357.52333333333331</v>
      </c>
    </row>
    <row r="20" spans="1:11" x14ac:dyDescent="0.25">
      <c r="A20" t="s">
        <v>6</v>
      </c>
      <c r="B20">
        <f>STDEV(B16:B18)</f>
        <v>144.76597131232188</v>
      </c>
      <c r="C20">
        <f t="shared" ref="C20:K20" si="8">STDEV(C16:C18)</f>
        <v>27.138758261939689</v>
      </c>
      <c r="D20">
        <f t="shared" si="8"/>
        <v>42.376909396509824</v>
      </c>
      <c r="E20">
        <f t="shared" si="8"/>
        <v>138.48686309538527</v>
      </c>
      <c r="F20">
        <f t="shared" si="8"/>
        <v>115.04627329905132</v>
      </c>
      <c r="G20">
        <f t="shared" si="8"/>
        <v>7.4670476093299438</v>
      </c>
      <c r="H20">
        <f t="shared" si="8"/>
        <v>20.962121393917542</v>
      </c>
      <c r="I20">
        <f t="shared" si="8"/>
        <v>74.465415126755317</v>
      </c>
      <c r="K20">
        <f t="shared" si="8"/>
        <v>225.68413199277722</v>
      </c>
    </row>
    <row r="21" spans="1:11" x14ac:dyDescent="0.25">
      <c r="A21" t="s">
        <v>12</v>
      </c>
      <c r="B21">
        <f>CONFIDENCE(0.05,B20,3)</f>
        <v>163.81510791670374</v>
      </c>
      <c r="C21">
        <f t="shared" ref="C21:I21" si="9">CONFIDENCE(0.05,C20,3)</f>
        <v>30.709831689752789</v>
      </c>
      <c r="D21">
        <f t="shared" si="9"/>
        <v>47.953106127328979</v>
      </c>
      <c r="E21">
        <f t="shared" si="9"/>
        <v>156.7097586356978</v>
      </c>
      <c r="F21">
        <f t="shared" si="9"/>
        <v>130.18472162383483</v>
      </c>
      <c r="G21">
        <f t="shared" si="9"/>
        <v>8.449604550385347</v>
      </c>
      <c r="H21">
        <f t="shared" si="9"/>
        <v>23.720437525330002</v>
      </c>
      <c r="I21">
        <f t="shared" si="9"/>
        <v>84.264001439496269</v>
      </c>
      <c r="K21">
        <f t="shared" ref="K21" si="10">CONFIDENCE(0.05,K20,3)</f>
        <v>255.38094417039039</v>
      </c>
    </row>
    <row r="22" spans="1:11" x14ac:dyDescent="0.25">
      <c r="A22">
        <v>50</v>
      </c>
      <c r="B22">
        <v>85.21</v>
      </c>
      <c r="C22">
        <v>118.73</v>
      </c>
      <c r="E22">
        <v>643.16</v>
      </c>
      <c r="F22">
        <v>335.9</v>
      </c>
      <c r="G22">
        <v>59.85</v>
      </c>
      <c r="H22">
        <v>203.61</v>
      </c>
      <c r="I22">
        <v>230.95</v>
      </c>
      <c r="K22">
        <v>148.37</v>
      </c>
    </row>
    <row r="23" spans="1:11" x14ac:dyDescent="0.25">
      <c r="A23">
        <v>50</v>
      </c>
      <c r="B23">
        <v>51.71</v>
      </c>
      <c r="D23">
        <v>222.19</v>
      </c>
      <c r="G23">
        <v>40</v>
      </c>
      <c r="K23">
        <v>312.60000000000002</v>
      </c>
    </row>
    <row r="24" spans="1:11" x14ac:dyDescent="0.25">
      <c r="A24">
        <v>50</v>
      </c>
      <c r="B24">
        <v>71.55</v>
      </c>
      <c r="C24">
        <v>345.03</v>
      </c>
      <c r="D24">
        <v>132.29</v>
      </c>
      <c r="E24">
        <v>897.06</v>
      </c>
      <c r="F24">
        <v>125.64</v>
      </c>
      <c r="G24">
        <v>95.7</v>
      </c>
      <c r="H24">
        <v>133.51</v>
      </c>
      <c r="I24">
        <v>113.85</v>
      </c>
      <c r="K24">
        <v>203.85</v>
      </c>
    </row>
    <row r="25" spans="1:11" x14ac:dyDescent="0.25">
      <c r="A25" t="s">
        <v>11</v>
      </c>
      <c r="B25">
        <f>AVERAGE(B22:B24)</f>
        <v>69.489999999999995</v>
      </c>
      <c r="C25">
        <f t="shared" ref="C25:K25" si="11">AVERAGE(C22:C24)</f>
        <v>231.88</v>
      </c>
      <c r="D25">
        <f t="shared" si="11"/>
        <v>177.24</v>
      </c>
      <c r="E25">
        <f t="shared" si="11"/>
        <v>770.1099999999999</v>
      </c>
      <c r="F25">
        <f t="shared" si="11"/>
        <v>230.76999999999998</v>
      </c>
      <c r="G25">
        <f t="shared" si="11"/>
        <v>65.183333333333337</v>
      </c>
      <c r="H25">
        <f t="shared" si="11"/>
        <v>168.56</v>
      </c>
      <c r="I25">
        <f>AVERAGE(I22:I24)</f>
        <v>172.39999999999998</v>
      </c>
      <c r="K25">
        <f t="shared" si="11"/>
        <v>221.60666666666668</v>
      </c>
    </row>
    <row r="26" spans="1:11" x14ac:dyDescent="0.25">
      <c r="A26" t="s">
        <v>6</v>
      </c>
      <c r="B26">
        <f>STDEV(B22:B24)</f>
        <v>16.844738050798004</v>
      </c>
      <c r="C26">
        <f t="shared" ref="C26:K26" si="12">STDEV(C22:C24)</f>
        <v>160.01826458251566</v>
      </c>
      <c r="D26">
        <f t="shared" si="12"/>
        <v>63.568899628670486</v>
      </c>
      <c r="E26">
        <f t="shared" si="12"/>
        <v>179.53441174326503</v>
      </c>
      <c r="F26">
        <f t="shared" si="12"/>
        <v>148.67627181228346</v>
      </c>
      <c r="G26">
        <f t="shared" si="12"/>
        <v>28.230406184349039</v>
      </c>
      <c r="H26">
        <f t="shared" si="12"/>
        <v>49.568185361176958</v>
      </c>
      <c r="I26">
        <f t="shared" si="12"/>
        <v>82.802204076944776</v>
      </c>
      <c r="K26">
        <f t="shared" si="12"/>
        <v>83.542489987630475</v>
      </c>
    </row>
    <row r="27" spans="1:11" x14ac:dyDescent="0.25">
      <c r="A27" t="s">
        <v>12</v>
      </c>
      <c r="B27">
        <f>CONFIDENCE(0.05,B26,3)</f>
        <v>19.061265272533078</v>
      </c>
      <c r="C27">
        <f t="shared" ref="C27:I27" si="13">CONFIDENCE(0.05,C26,3)</f>
        <v>181.074385393201</v>
      </c>
      <c r="D27">
        <f t="shared" si="13"/>
        <v>71.933659950723566</v>
      </c>
      <c r="E27">
        <f t="shared" si="13"/>
        <v>203.1585791044362</v>
      </c>
      <c r="F27">
        <f t="shared" si="13"/>
        <v>168.2399481784112</v>
      </c>
      <c r="G27">
        <f t="shared" si="13"/>
        <v>31.9451249053851</v>
      </c>
      <c r="H27">
        <f t="shared" si="13"/>
        <v>56.090651418751172</v>
      </c>
      <c r="I27">
        <f t="shared" si="13"/>
        <v>93.697792883534518</v>
      </c>
      <c r="K27">
        <f t="shared" ref="K27" si="14">CONFIDENCE(0.05,K26,3)</f>
        <v>94.535489859204034</v>
      </c>
    </row>
  </sheetData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AE27"/>
  <sheetViews>
    <sheetView topLeftCell="N1" workbookViewId="0">
      <selection activeCell="G36" sqref="G36"/>
    </sheetView>
  </sheetViews>
  <sheetFormatPr baseColWidth="10" defaultRowHeight="15" x14ac:dyDescent="0.25"/>
  <cols>
    <col min="1" max="1" width="15.28515625" bestFit="1" customWidth="1"/>
  </cols>
  <sheetData>
    <row r="2" spans="1:31" x14ac:dyDescent="0.25">
      <c r="A2" t="s">
        <v>17</v>
      </c>
      <c r="B2" t="s">
        <v>7</v>
      </c>
      <c r="C2" t="s">
        <v>8</v>
      </c>
      <c r="D2" t="s">
        <v>1</v>
      </c>
      <c r="E2" t="s">
        <v>2</v>
      </c>
      <c r="F2" t="s">
        <v>3</v>
      </c>
      <c r="G2" t="s">
        <v>9</v>
      </c>
      <c r="H2" t="s">
        <v>4</v>
      </c>
      <c r="I2" t="s">
        <v>5</v>
      </c>
      <c r="K2" t="s">
        <v>10</v>
      </c>
    </row>
    <row r="4" spans="1:31" x14ac:dyDescent="0.25">
      <c r="A4">
        <v>30</v>
      </c>
      <c r="B4">
        <v>61.48</v>
      </c>
      <c r="D4">
        <v>22.78</v>
      </c>
      <c r="E4">
        <v>4345.26</v>
      </c>
      <c r="F4">
        <v>137.30000000000001</v>
      </c>
      <c r="I4">
        <v>46.22</v>
      </c>
      <c r="K4">
        <v>176.86</v>
      </c>
    </row>
    <row r="5" spans="1:31" x14ac:dyDescent="0.25">
      <c r="A5">
        <v>30</v>
      </c>
      <c r="B5">
        <v>69.489999999999995</v>
      </c>
      <c r="C5">
        <v>76.959999999999994</v>
      </c>
      <c r="D5">
        <v>14.41</v>
      </c>
      <c r="E5">
        <v>4715.43</v>
      </c>
      <c r="F5">
        <v>224.86</v>
      </c>
      <c r="G5">
        <v>2860.77</v>
      </c>
      <c r="H5">
        <v>255</v>
      </c>
      <c r="K5">
        <v>168.76</v>
      </c>
    </row>
    <row r="6" spans="1:31" x14ac:dyDescent="0.25">
      <c r="A6">
        <v>30</v>
      </c>
      <c r="C6">
        <v>46.93</v>
      </c>
      <c r="E6">
        <v>4195.5200000000004</v>
      </c>
      <c r="G6">
        <v>2537.86</v>
      </c>
      <c r="H6">
        <v>16.45</v>
      </c>
      <c r="I6">
        <v>15</v>
      </c>
      <c r="K6">
        <v>0</v>
      </c>
      <c r="P6" s="1" t="s">
        <v>7</v>
      </c>
      <c r="Q6" s="2" t="s">
        <v>8</v>
      </c>
      <c r="R6" s="2" t="s">
        <v>1</v>
      </c>
      <c r="S6" s="2" t="s">
        <v>2</v>
      </c>
      <c r="T6" s="2" t="s">
        <v>3</v>
      </c>
      <c r="U6" s="2" t="s">
        <v>9</v>
      </c>
      <c r="V6" s="2" t="s">
        <v>4</v>
      </c>
      <c r="W6" s="2" t="s">
        <v>5</v>
      </c>
      <c r="X6" s="3" t="s">
        <v>7</v>
      </c>
      <c r="Y6" s="4" t="s">
        <v>8</v>
      </c>
      <c r="Z6" s="4" t="s">
        <v>1</v>
      </c>
      <c r="AA6" s="4" t="s">
        <v>2</v>
      </c>
      <c r="AB6" s="4" t="s">
        <v>3</v>
      </c>
      <c r="AC6" s="4" t="s">
        <v>9</v>
      </c>
      <c r="AD6" s="4" t="s">
        <v>4</v>
      </c>
      <c r="AE6" s="4" t="s">
        <v>5</v>
      </c>
    </row>
    <row r="7" spans="1:31" x14ac:dyDescent="0.25">
      <c r="A7" t="s">
        <v>11</v>
      </c>
      <c r="B7">
        <f t="shared" ref="B7:I7" si="0">AVERAGE(B4:B6)</f>
        <v>65.484999999999999</v>
      </c>
      <c r="C7">
        <f t="shared" si="0"/>
        <v>61.944999999999993</v>
      </c>
      <c r="D7">
        <f t="shared" si="0"/>
        <v>18.594999999999999</v>
      </c>
      <c r="E7">
        <f t="shared" si="0"/>
        <v>4418.7366666666667</v>
      </c>
      <c r="F7">
        <f t="shared" si="0"/>
        <v>181.08</v>
      </c>
      <c r="G7">
        <f t="shared" si="0"/>
        <v>2699.3150000000001</v>
      </c>
      <c r="H7">
        <f t="shared" si="0"/>
        <v>135.72499999999999</v>
      </c>
      <c r="I7">
        <f t="shared" si="0"/>
        <v>30.61</v>
      </c>
      <c r="K7">
        <f>AVERAGE(K4:K6)</f>
        <v>115.20666666666666</v>
      </c>
      <c r="O7">
        <v>30</v>
      </c>
      <c r="P7">
        <v>65.484999999999999</v>
      </c>
      <c r="Q7">
        <v>61.944999999999993</v>
      </c>
      <c r="R7">
        <v>18.594999999999999</v>
      </c>
      <c r="S7">
        <v>4418.7366666666667</v>
      </c>
      <c r="T7">
        <v>181.08</v>
      </c>
      <c r="U7">
        <v>1293.8466666666668</v>
      </c>
      <c r="V7">
        <v>135.72499999999999</v>
      </c>
      <c r="W7">
        <v>30.61</v>
      </c>
      <c r="X7">
        <v>5.6639253173042441</v>
      </c>
      <c r="Y7">
        <v>21.234416639032023</v>
      </c>
      <c r="Z7">
        <v>5.9184837585314138</v>
      </c>
      <c r="AA7">
        <v>267.62981417124161</v>
      </c>
      <c r="AB7">
        <v>61.91426976069409</v>
      </c>
      <c r="AC7">
        <v>228.33185071294795</v>
      </c>
      <c r="AD7">
        <v>168.68032265205093</v>
      </c>
      <c r="AE7">
        <v>22.075873708644014</v>
      </c>
    </row>
    <row r="8" spans="1:31" x14ac:dyDescent="0.25">
      <c r="A8" t="s">
        <v>6</v>
      </c>
      <c r="B8">
        <f t="shared" ref="B8:I8" si="1">STDEV(B4:B6)</f>
        <v>5.6639253173042441</v>
      </c>
      <c r="C8">
        <f t="shared" si="1"/>
        <v>21.234416639032023</v>
      </c>
      <c r="D8">
        <f t="shared" si="1"/>
        <v>5.9184837585314138</v>
      </c>
      <c r="E8">
        <f t="shared" si="1"/>
        <v>267.62981417124161</v>
      </c>
      <c r="F8">
        <f t="shared" si="1"/>
        <v>61.91426976069409</v>
      </c>
      <c r="G8">
        <f t="shared" si="1"/>
        <v>228.33185071294795</v>
      </c>
      <c r="H8">
        <f t="shared" si="1"/>
        <v>168.68032265205093</v>
      </c>
      <c r="I8">
        <f t="shared" si="1"/>
        <v>22.075873708644014</v>
      </c>
      <c r="K8">
        <f>STDEV(K4:K6)</f>
        <v>99.854066183272366</v>
      </c>
      <c r="O8">
        <v>40</v>
      </c>
      <c r="P8">
        <v>109.15333333333335</v>
      </c>
      <c r="Q8">
        <v>123.11500000000001</v>
      </c>
      <c r="R8">
        <v>143.61000000000001</v>
      </c>
      <c r="S8">
        <v>4466.62</v>
      </c>
      <c r="T8">
        <v>311.69</v>
      </c>
      <c r="U8">
        <v>2699.3150000000001</v>
      </c>
      <c r="V8">
        <v>197.66666666666666</v>
      </c>
      <c r="W8">
        <v>30.785</v>
      </c>
      <c r="X8">
        <v>15.965670463006912</v>
      </c>
      <c r="Y8">
        <v>34.740156159695083</v>
      </c>
      <c r="Z8">
        <v>18.653476887701142</v>
      </c>
      <c r="AA8">
        <v>96.901913293804441</v>
      </c>
      <c r="AB8">
        <v>20.491954518786159</v>
      </c>
      <c r="AC8">
        <v>205.38915656220368</v>
      </c>
      <c r="AD8">
        <v>31.004421190103514</v>
      </c>
      <c r="AE8">
        <v>21.856670606476179</v>
      </c>
    </row>
    <row r="9" spans="1:31" x14ac:dyDescent="0.25">
      <c r="A9" t="s">
        <v>12</v>
      </c>
      <c r="B9">
        <f>CONFIDENCE(0.05,B8,3)</f>
        <v>6.4092170879343362</v>
      </c>
      <c r="C9">
        <f t="shared" ref="C9:K9" si="2">CONFIDENCE(0.05,C8,3)</f>
        <v>24.028562940158324</v>
      </c>
      <c r="D9">
        <f t="shared" si="2"/>
        <v>6.6972717885156685</v>
      </c>
      <c r="E9">
        <f t="shared" si="2"/>
        <v>302.8460797296338</v>
      </c>
      <c r="F9">
        <f t="shared" si="2"/>
        <v>70.061304396945133</v>
      </c>
      <c r="G9">
        <f t="shared" si="2"/>
        <v>258.37706490198201</v>
      </c>
      <c r="H9">
        <f t="shared" si="2"/>
        <v>190.87624673242652</v>
      </c>
      <c r="I9">
        <f t="shared" si="2"/>
        <v>24.980743755968792</v>
      </c>
      <c r="K9">
        <f t="shared" si="2"/>
        <v>112.99343678248887</v>
      </c>
      <c r="O9">
        <v>50</v>
      </c>
      <c r="P9">
        <v>283.18333333333334</v>
      </c>
      <c r="Q9">
        <v>383.90499999999997</v>
      </c>
      <c r="R9">
        <v>266.81333333333333</v>
      </c>
      <c r="S9">
        <v>4755.1450000000004</v>
      </c>
      <c r="T9">
        <v>283.76333333333332</v>
      </c>
      <c r="U9">
        <v>3057.5299999999997</v>
      </c>
      <c r="V9">
        <v>362.03</v>
      </c>
      <c r="W9">
        <v>52.745000000000005</v>
      </c>
      <c r="X9">
        <v>30.980155476261483</v>
      </c>
      <c r="Y9">
        <v>26.39629614169381</v>
      </c>
      <c r="Z9">
        <v>39.172077214941389</v>
      </c>
      <c r="AA9">
        <v>173.48864876411906</v>
      </c>
      <c r="AB9">
        <v>176.50164003015192</v>
      </c>
      <c r="AC9">
        <f t="shared" ref="AC9" si="3">CONFIDENCE(0.05,AC8,3)</f>
        <v>232.41543949972697</v>
      </c>
      <c r="AD9">
        <v>101.0207320306085</v>
      </c>
      <c r="AE9">
        <v>49.348982259009148</v>
      </c>
    </row>
    <row r="10" spans="1:31" x14ac:dyDescent="0.25">
      <c r="A10">
        <v>40</v>
      </c>
      <c r="B10">
        <v>103.25</v>
      </c>
      <c r="C10">
        <v>98.55</v>
      </c>
      <c r="D10">
        <v>156.80000000000001</v>
      </c>
      <c r="E10">
        <v>4398.1000000000004</v>
      </c>
      <c r="F10">
        <v>326.18</v>
      </c>
      <c r="G10">
        <v>1188.8399999999999</v>
      </c>
      <c r="H10">
        <v>195.36</v>
      </c>
      <c r="I10">
        <v>15.33</v>
      </c>
      <c r="K10">
        <v>0</v>
      </c>
      <c r="O10">
        <v>60</v>
      </c>
      <c r="P10">
        <v>222.51</v>
      </c>
      <c r="Q10">
        <v>371.89</v>
      </c>
      <c r="R10">
        <v>132.24</v>
      </c>
      <c r="S10">
        <v>4009.2449999999999</v>
      </c>
      <c r="T10">
        <v>230.20499999999998</v>
      </c>
      <c r="U10">
        <v>482.96499999999997</v>
      </c>
      <c r="V10">
        <v>162.44</v>
      </c>
      <c r="W10">
        <v>175.51</v>
      </c>
      <c r="X10">
        <v>45.483988391520811</v>
      </c>
      <c r="Y10">
        <v>63.427478272433646</v>
      </c>
      <c r="Z10">
        <v>13.095617587574857</v>
      </c>
      <c r="AA10">
        <v>76.035192180989597</v>
      </c>
      <c r="AB10">
        <v>166.78527647847096</v>
      </c>
      <c r="AC10">
        <v>48.359032765347976</v>
      </c>
      <c r="AD10">
        <v>3.6203867196751265</v>
      </c>
      <c r="AE10">
        <v>52.949076479198489</v>
      </c>
    </row>
    <row r="11" spans="1:31" x14ac:dyDescent="0.25">
      <c r="A11">
        <v>40</v>
      </c>
      <c r="B11">
        <v>96.98</v>
      </c>
      <c r="G11">
        <v>1530.51</v>
      </c>
      <c r="H11">
        <v>229.76</v>
      </c>
      <c r="I11">
        <v>46.24</v>
      </c>
      <c r="K11">
        <v>228.4</v>
      </c>
    </row>
    <row r="12" spans="1:31" x14ac:dyDescent="0.25">
      <c r="A12">
        <v>40</v>
      </c>
      <c r="B12">
        <v>127.23</v>
      </c>
      <c r="C12">
        <v>147.68</v>
      </c>
      <c r="D12">
        <v>130.41999999999999</v>
      </c>
      <c r="E12">
        <v>4535.1400000000003</v>
      </c>
      <c r="F12">
        <v>297.2</v>
      </c>
      <c r="G12">
        <v>1162.19</v>
      </c>
      <c r="H12">
        <v>167.88</v>
      </c>
      <c r="K12">
        <v>0</v>
      </c>
    </row>
    <row r="13" spans="1:31" x14ac:dyDescent="0.25">
      <c r="A13" t="s">
        <v>11</v>
      </c>
      <c r="B13">
        <f t="shared" ref="B13:I13" si="4">AVERAGE(B10:B12)</f>
        <v>109.15333333333335</v>
      </c>
      <c r="C13">
        <f t="shared" si="4"/>
        <v>123.11500000000001</v>
      </c>
      <c r="D13">
        <f t="shared" si="4"/>
        <v>143.61000000000001</v>
      </c>
      <c r="E13">
        <f t="shared" si="4"/>
        <v>4466.6200000000008</v>
      </c>
      <c r="F13">
        <f t="shared" si="4"/>
        <v>311.69</v>
      </c>
      <c r="G13">
        <f t="shared" si="4"/>
        <v>1293.8466666666666</v>
      </c>
      <c r="H13">
        <f t="shared" si="4"/>
        <v>197.66666666666666</v>
      </c>
      <c r="I13">
        <f t="shared" si="4"/>
        <v>30.785</v>
      </c>
      <c r="K13">
        <f>AVERAGE(K10:K12)</f>
        <v>76.13333333333334</v>
      </c>
    </row>
    <row r="14" spans="1:31" x14ac:dyDescent="0.25">
      <c r="A14" t="s">
        <v>6</v>
      </c>
      <c r="B14">
        <f t="shared" ref="B14:I14" si="5">STDEV(B10:B12)</f>
        <v>15.965670463006912</v>
      </c>
      <c r="C14">
        <f t="shared" si="5"/>
        <v>34.740156159695083</v>
      </c>
      <c r="D14">
        <f t="shared" si="5"/>
        <v>18.653476887701142</v>
      </c>
      <c r="E14">
        <f t="shared" si="5"/>
        <v>96.901913293804441</v>
      </c>
      <c r="F14">
        <f t="shared" si="5"/>
        <v>20.491954518786159</v>
      </c>
      <c r="G14">
        <f t="shared" si="5"/>
        <v>205.38915656220368</v>
      </c>
      <c r="H14">
        <f t="shared" si="5"/>
        <v>31.004421190103514</v>
      </c>
      <c r="I14">
        <f t="shared" si="5"/>
        <v>21.856670606476179</v>
      </c>
      <c r="K14">
        <f>STDEV(K10:K12)</f>
        <v>131.86680148291052</v>
      </c>
    </row>
    <row r="15" spans="1:31" x14ac:dyDescent="0.25">
      <c r="A15" t="s">
        <v>12</v>
      </c>
      <c r="B15">
        <f>CONFIDENCE(0.05,B14,3)</f>
        <v>18.066524930899927</v>
      </c>
      <c r="C15">
        <f t="shared" ref="C15:I15" si="6">CONFIDENCE(0.05,C14,3)</f>
        <v>39.31146510988939</v>
      </c>
      <c r="D15">
        <f t="shared" si="6"/>
        <v>21.108008337042197</v>
      </c>
      <c r="E15">
        <f t="shared" si="6"/>
        <v>109.65282268795522</v>
      </c>
      <c r="F15">
        <f>CONFIDENCE(0.05,F14,3)</f>
        <v>23.188403396796154</v>
      </c>
      <c r="G15">
        <f t="shared" si="6"/>
        <v>232.41543949972697</v>
      </c>
      <c r="H15">
        <f t="shared" si="6"/>
        <v>35.084160712010096</v>
      </c>
      <c r="I15">
        <f t="shared" si="6"/>
        <v>24.732696652690429</v>
      </c>
      <c r="K15">
        <f t="shared" ref="K15" si="7">CONFIDENCE(0.05,K14,3)</f>
        <v>149.2185913563161</v>
      </c>
    </row>
    <row r="16" spans="1:31" x14ac:dyDescent="0.25">
      <c r="A16">
        <v>50</v>
      </c>
      <c r="B16">
        <v>252.26</v>
      </c>
      <c r="C16">
        <v>365.24</v>
      </c>
      <c r="D16">
        <v>257.54000000000002</v>
      </c>
      <c r="F16">
        <v>456.89</v>
      </c>
      <c r="H16">
        <v>299.39999999999998</v>
      </c>
      <c r="K16">
        <v>726.56</v>
      </c>
    </row>
    <row r="17" spans="1:11" x14ac:dyDescent="0.25">
      <c r="A17">
        <v>50</v>
      </c>
      <c r="B17">
        <v>283.07</v>
      </c>
      <c r="C17">
        <v>402.57</v>
      </c>
      <c r="D17">
        <v>233.11</v>
      </c>
      <c r="E17">
        <v>4632.47</v>
      </c>
      <c r="F17">
        <v>104.07</v>
      </c>
      <c r="G17">
        <v>3248.39</v>
      </c>
      <c r="H17">
        <v>308.12</v>
      </c>
      <c r="I17">
        <v>17.850000000000001</v>
      </c>
      <c r="K17">
        <v>871.14</v>
      </c>
    </row>
    <row r="18" spans="1:11" x14ac:dyDescent="0.25">
      <c r="A18">
        <v>50</v>
      </c>
      <c r="B18">
        <v>314.22000000000003</v>
      </c>
      <c r="D18">
        <v>309.79000000000002</v>
      </c>
      <c r="E18">
        <v>4877.82</v>
      </c>
      <c r="F18">
        <v>290.33</v>
      </c>
      <c r="G18">
        <v>2866.67</v>
      </c>
      <c r="H18">
        <v>478.57</v>
      </c>
      <c r="I18">
        <v>87.64</v>
      </c>
      <c r="K18">
        <v>179.43</v>
      </c>
    </row>
    <row r="19" spans="1:11" x14ac:dyDescent="0.25">
      <c r="A19" t="s">
        <v>11</v>
      </c>
      <c r="B19">
        <f t="shared" ref="B19:I19" si="8">AVERAGE(B16:B18)</f>
        <v>283.18333333333334</v>
      </c>
      <c r="C19">
        <f t="shared" si="8"/>
        <v>383.90499999999997</v>
      </c>
      <c r="D19">
        <f t="shared" si="8"/>
        <v>266.81333333333333</v>
      </c>
      <c r="E19">
        <f t="shared" si="8"/>
        <v>4755.1450000000004</v>
      </c>
      <c r="F19">
        <f t="shared" si="8"/>
        <v>283.76333333333332</v>
      </c>
      <c r="G19">
        <f t="shared" si="8"/>
        <v>3057.5299999999997</v>
      </c>
      <c r="H19">
        <f t="shared" si="8"/>
        <v>362.03</v>
      </c>
      <c r="I19">
        <f t="shared" si="8"/>
        <v>52.745000000000005</v>
      </c>
      <c r="K19">
        <f>AVERAGE(K16:K18)</f>
        <v>592.37666666666667</v>
      </c>
    </row>
    <row r="20" spans="1:11" x14ac:dyDescent="0.25">
      <c r="A20" t="s">
        <v>6</v>
      </c>
      <c r="B20">
        <f>STDEV(B16:B18)</f>
        <v>30.980155476261483</v>
      </c>
      <c r="C20">
        <f t="shared" ref="C20:K20" si="9">STDEV(C16:C18)</f>
        <v>26.39629614169381</v>
      </c>
      <c r="D20">
        <f t="shared" si="9"/>
        <v>39.172077214941389</v>
      </c>
      <c r="E20">
        <f t="shared" si="9"/>
        <v>173.48864876411906</v>
      </c>
      <c r="F20">
        <f t="shared" si="9"/>
        <v>176.50164003015192</v>
      </c>
      <c r="G20">
        <f t="shared" si="9"/>
        <v>269.91680051452875</v>
      </c>
      <c r="H20">
        <f t="shared" si="9"/>
        <v>101.0207320306085</v>
      </c>
      <c r="I20">
        <f t="shared" si="9"/>
        <v>49.348982259009148</v>
      </c>
      <c r="K20">
        <f t="shared" si="9"/>
        <v>364.85552789197698</v>
      </c>
    </row>
    <row r="21" spans="1:11" x14ac:dyDescent="0.25">
      <c r="A21" t="s">
        <v>12</v>
      </c>
      <c r="B21">
        <f>CONFIDENCE(0.05,B20,3)</f>
        <v>35.056701976399282</v>
      </c>
      <c r="C21">
        <f t="shared" ref="C21:I21" si="10">CONFIDENCE(0.05,C20,3)</f>
        <v>29.869672146390606</v>
      </c>
      <c r="D21">
        <f t="shared" si="10"/>
        <v>44.326563750557924</v>
      </c>
      <c r="E21">
        <f t="shared" si="10"/>
        <v>196.31727996562876</v>
      </c>
      <c r="F21">
        <f t="shared" si="10"/>
        <v>199.72673789916763</v>
      </c>
      <c r="G21">
        <f t="shared" si="10"/>
        <v>305.43400084972455</v>
      </c>
      <c r="H21">
        <f t="shared" si="10"/>
        <v>114.31361921176833</v>
      </c>
      <c r="I21">
        <f t="shared" si="10"/>
        <v>55.842604315472833</v>
      </c>
      <c r="K21">
        <f t="shared" ref="K21" si="11">CONFIDENCE(0.05,K20,3)</f>
        <v>412.86531036139183</v>
      </c>
    </row>
    <row r="22" spans="1:11" x14ac:dyDescent="0.25">
      <c r="A22">
        <v>60</v>
      </c>
      <c r="B22">
        <v>191.25</v>
      </c>
      <c r="D22">
        <v>141.5</v>
      </c>
      <c r="E22">
        <v>3955.48</v>
      </c>
      <c r="F22">
        <v>112.27</v>
      </c>
      <c r="G22">
        <v>517.16</v>
      </c>
      <c r="I22">
        <v>180.74</v>
      </c>
      <c r="K22">
        <v>182.54</v>
      </c>
    </row>
    <row r="23" spans="1:11" x14ac:dyDescent="0.25">
      <c r="A23">
        <v>60</v>
      </c>
      <c r="B23">
        <v>274.69</v>
      </c>
      <c r="C23">
        <v>327.04000000000002</v>
      </c>
      <c r="E23">
        <v>4063.01</v>
      </c>
      <c r="F23">
        <v>348.14</v>
      </c>
      <c r="G23">
        <v>448.77</v>
      </c>
      <c r="H23">
        <v>159.88</v>
      </c>
      <c r="I23">
        <v>120.14</v>
      </c>
      <c r="K23">
        <v>112.79</v>
      </c>
    </row>
    <row r="24" spans="1:11" x14ac:dyDescent="0.25">
      <c r="A24">
        <v>60</v>
      </c>
      <c r="B24">
        <v>201.59</v>
      </c>
      <c r="C24">
        <v>416.74</v>
      </c>
      <c r="D24">
        <v>122.98</v>
      </c>
      <c r="H24">
        <v>165</v>
      </c>
      <c r="I24">
        <v>225.65</v>
      </c>
      <c r="K24">
        <v>75.61</v>
      </c>
    </row>
    <row r="25" spans="1:11" x14ac:dyDescent="0.25">
      <c r="A25" t="s">
        <v>11</v>
      </c>
      <c r="B25">
        <f>AVERAGE(B22:B24)</f>
        <v>222.51</v>
      </c>
      <c r="C25">
        <f t="shared" ref="C25:K25" si="12">AVERAGE(C22:C24)</f>
        <v>371.89</v>
      </c>
      <c r="D25">
        <f>AVERAGE(D22:D24)</f>
        <v>132.24</v>
      </c>
      <c r="E25">
        <f t="shared" si="12"/>
        <v>4009.2449999999999</v>
      </c>
      <c r="F25">
        <f t="shared" si="12"/>
        <v>230.20499999999998</v>
      </c>
      <c r="G25">
        <f t="shared" si="12"/>
        <v>482.96499999999997</v>
      </c>
      <c r="H25">
        <f t="shared" si="12"/>
        <v>162.44</v>
      </c>
      <c r="I25">
        <f t="shared" si="12"/>
        <v>175.51</v>
      </c>
      <c r="K25">
        <f t="shared" si="12"/>
        <v>123.64666666666666</v>
      </c>
    </row>
    <row r="26" spans="1:11" x14ac:dyDescent="0.25">
      <c r="A26" t="s">
        <v>6</v>
      </c>
      <c r="B26">
        <f>STDEV(B22:B24)</f>
        <v>45.483988391520811</v>
      </c>
      <c r="C26">
        <f t="shared" ref="C26:K26" si="13">STDEV(C22:C24)</f>
        <v>63.427478272433646</v>
      </c>
      <c r="D26">
        <f t="shared" si="13"/>
        <v>13.095617587574857</v>
      </c>
      <c r="E26">
        <f t="shared" si="13"/>
        <v>76.035192180989597</v>
      </c>
      <c r="F26">
        <f t="shared" si="13"/>
        <v>166.78527647847096</v>
      </c>
      <c r="G26">
        <f t="shared" si="13"/>
        <v>48.359032765347976</v>
      </c>
      <c r="H26">
        <f t="shared" si="13"/>
        <v>3.6203867196751265</v>
      </c>
      <c r="I26">
        <f t="shared" si="13"/>
        <v>52.949076479198489</v>
      </c>
      <c r="K26">
        <f t="shared" si="13"/>
        <v>54.285418238541077</v>
      </c>
    </row>
    <row r="27" spans="1:11" x14ac:dyDescent="0.25">
      <c r="A27" t="s">
        <v>12</v>
      </c>
      <c r="B27">
        <f>CONFIDENCE(0.05,B26,3)</f>
        <v>51.469032392731137</v>
      </c>
      <c r="C27">
        <f t="shared" ref="C27:I27" si="14">CONFIDENCE(0.05,C26,3)</f>
        <v>71.773629561512251</v>
      </c>
      <c r="D27">
        <f t="shared" si="14"/>
        <v>14.818814041016717</v>
      </c>
      <c r="E27">
        <f t="shared" si="14"/>
        <v>86.040338759747883</v>
      </c>
      <c r="F27">
        <f t="shared" si="14"/>
        <v>188.7318395169878</v>
      </c>
      <c r="G27">
        <f t="shared" si="14"/>
        <v>54.722391590989915</v>
      </c>
      <c r="H27">
        <f t="shared" si="14"/>
        <v>4.0967779638232011</v>
      </c>
      <c r="I27">
        <f t="shared" si="14"/>
        <v>59.916419576369165</v>
      </c>
      <c r="K27">
        <f t="shared" ref="K27" si="15">CONFIDENCE(0.05,K26,3)</f>
        <v>61.428604847091499</v>
      </c>
    </row>
  </sheetData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AE27"/>
  <sheetViews>
    <sheetView tabSelected="1" topLeftCell="N1" workbookViewId="0">
      <selection activeCell="A2" sqref="A2"/>
    </sheetView>
  </sheetViews>
  <sheetFormatPr baseColWidth="10" defaultRowHeight="15" x14ac:dyDescent="0.25"/>
  <sheetData>
    <row r="2" spans="1:31" x14ac:dyDescent="0.25">
      <c r="A2" t="s">
        <v>16</v>
      </c>
      <c r="B2" t="s">
        <v>7</v>
      </c>
      <c r="C2" t="s">
        <v>8</v>
      </c>
      <c r="D2" t="s">
        <v>1</v>
      </c>
      <c r="E2" t="s">
        <v>2</v>
      </c>
      <c r="F2" t="s">
        <v>3</v>
      </c>
      <c r="G2" t="s">
        <v>9</v>
      </c>
      <c r="H2" t="s">
        <v>4</v>
      </c>
      <c r="I2" t="s">
        <v>5</v>
      </c>
      <c r="K2" t="s">
        <v>10</v>
      </c>
    </row>
    <row r="4" spans="1:31" x14ac:dyDescent="0.25">
      <c r="A4">
        <v>0</v>
      </c>
      <c r="B4">
        <v>271.22000000000003</v>
      </c>
      <c r="C4">
        <v>345.68</v>
      </c>
      <c r="D4">
        <v>303.07</v>
      </c>
      <c r="E4">
        <v>4372.99</v>
      </c>
      <c r="F4">
        <v>85.77</v>
      </c>
      <c r="G4">
        <v>543.41</v>
      </c>
      <c r="H4">
        <v>98.19</v>
      </c>
      <c r="I4">
        <v>117.14</v>
      </c>
      <c r="K4">
        <v>285.26</v>
      </c>
    </row>
    <row r="5" spans="1:31" x14ac:dyDescent="0.25">
      <c r="A5">
        <v>0</v>
      </c>
      <c r="B5">
        <v>363.03</v>
      </c>
      <c r="D5">
        <v>270.41000000000003</v>
      </c>
      <c r="E5">
        <v>4562.37</v>
      </c>
      <c r="F5">
        <v>81.87</v>
      </c>
      <c r="G5">
        <v>694.81</v>
      </c>
      <c r="H5">
        <v>164.45</v>
      </c>
      <c r="I5">
        <v>182.59</v>
      </c>
      <c r="K5">
        <v>374.59</v>
      </c>
    </row>
    <row r="6" spans="1:31" x14ac:dyDescent="0.25">
      <c r="A6">
        <v>0</v>
      </c>
      <c r="C6">
        <v>230.87</v>
      </c>
      <c r="F6">
        <v>112.95</v>
      </c>
      <c r="I6">
        <v>108.76</v>
      </c>
      <c r="K6">
        <v>63.68</v>
      </c>
      <c r="P6" s="1" t="s">
        <v>7</v>
      </c>
      <c r="Q6" s="2" t="s">
        <v>8</v>
      </c>
      <c r="R6" s="2" t="s">
        <v>1</v>
      </c>
      <c r="S6" s="2" t="s">
        <v>2</v>
      </c>
      <c r="T6" s="2" t="s">
        <v>3</v>
      </c>
      <c r="U6" s="2" t="s">
        <v>9</v>
      </c>
      <c r="V6" s="2" t="s">
        <v>4</v>
      </c>
      <c r="W6" s="2" t="s">
        <v>5</v>
      </c>
      <c r="X6" s="3" t="s">
        <v>7</v>
      </c>
      <c r="Y6" s="4" t="s">
        <v>8</v>
      </c>
      <c r="Z6" s="4" t="s">
        <v>1</v>
      </c>
      <c r="AA6" s="4" t="s">
        <v>2</v>
      </c>
      <c r="AB6" s="4" t="s">
        <v>3</v>
      </c>
      <c r="AC6" s="4" t="s">
        <v>9</v>
      </c>
      <c r="AD6" s="4" t="s">
        <v>4</v>
      </c>
      <c r="AE6" s="4" t="s">
        <v>5</v>
      </c>
    </row>
    <row r="7" spans="1:31" x14ac:dyDescent="0.25">
      <c r="A7" t="s">
        <v>11</v>
      </c>
      <c r="B7">
        <f t="shared" ref="B7:I7" si="0">AVERAGE(B4:B6)</f>
        <v>317.125</v>
      </c>
      <c r="C7">
        <f t="shared" si="0"/>
        <v>288.27499999999998</v>
      </c>
      <c r="D7">
        <f t="shared" si="0"/>
        <v>286.74</v>
      </c>
      <c r="E7">
        <f t="shared" si="0"/>
        <v>4467.68</v>
      </c>
      <c r="F7">
        <f t="shared" si="0"/>
        <v>93.529999999999987</v>
      </c>
      <c r="G7">
        <f t="shared" si="0"/>
        <v>619.1099999999999</v>
      </c>
      <c r="H7">
        <f t="shared" si="0"/>
        <v>131.32</v>
      </c>
      <c r="I7">
        <f t="shared" si="0"/>
        <v>136.16333333333333</v>
      </c>
      <c r="K7">
        <f>AVERAGE(K4:K6)</f>
        <v>241.17666666666662</v>
      </c>
      <c r="O7">
        <v>0</v>
      </c>
      <c r="P7">
        <v>317.125</v>
      </c>
      <c r="Q7">
        <v>288.27499999999998</v>
      </c>
      <c r="R7">
        <v>286.74</v>
      </c>
      <c r="S7">
        <v>4467.68</v>
      </c>
      <c r="T7">
        <v>93.529999999999987</v>
      </c>
      <c r="U7">
        <v>619.1099999999999</v>
      </c>
      <c r="V7">
        <v>131.32</v>
      </c>
      <c r="W7">
        <v>136.16333333333333</v>
      </c>
      <c r="X7">
        <v>64.919473580736948</v>
      </c>
      <c r="Y7">
        <v>81.182929548027744</v>
      </c>
      <c r="Z7">
        <v>23.094107473552619</v>
      </c>
      <c r="AA7">
        <v>133.91188222110844</v>
      </c>
      <c r="AB7">
        <v>16.930883024815984</v>
      </c>
      <c r="AC7">
        <v>107.0559666716443</v>
      </c>
      <c r="AD7">
        <v>46.852895321420569</v>
      </c>
      <c r="AE7">
        <v>40.424406406691133</v>
      </c>
    </row>
    <row r="8" spans="1:31" x14ac:dyDescent="0.25">
      <c r="A8" t="s">
        <v>6</v>
      </c>
      <c r="B8">
        <f t="shared" ref="B8:I8" si="1">STDEV(B4:B6)</f>
        <v>64.919473580736948</v>
      </c>
      <c r="C8">
        <f t="shared" si="1"/>
        <v>81.182929548027744</v>
      </c>
      <c r="D8">
        <f t="shared" si="1"/>
        <v>23.094107473552619</v>
      </c>
      <c r="E8">
        <f t="shared" si="1"/>
        <v>133.91188222110844</v>
      </c>
      <c r="F8">
        <f t="shared" si="1"/>
        <v>16.930883024815984</v>
      </c>
      <c r="G8">
        <f t="shared" si="1"/>
        <v>107.0559666716443</v>
      </c>
      <c r="H8">
        <f t="shared" si="1"/>
        <v>46.852895321420569</v>
      </c>
      <c r="I8">
        <f t="shared" si="1"/>
        <v>40.424406406691133</v>
      </c>
      <c r="K8">
        <f>STDEV(K4:K6)</f>
        <v>160.07423975560013</v>
      </c>
      <c r="O8">
        <v>50</v>
      </c>
      <c r="P8">
        <v>242.19666666666663</v>
      </c>
      <c r="Q8">
        <v>173.85000000000002</v>
      </c>
      <c r="R8">
        <v>259.745</v>
      </c>
      <c r="S8">
        <v>2453.9299999999998</v>
      </c>
      <c r="T8">
        <v>163.90666666666667</v>
      </c>
      <c r="U8">
        <v>647.52500000000009</v>
      </c>
      <c r="V8">
        <v>221.90333333333334</v>
      </c>
      <c r="W8">
        <v>261.77</v>
      </c>
      <c r="X8">
        <v>89.49347704348817</v>
      </c>
      <c r="Y8">
        <v>55.621019408133712</v>
      </c>
      <c r="Z8">
        <v>84.294199385248447</v>
      </c>
      <c r="AA8">
        <v>288.44299818161653</v>
      </c>
      <c r="AB8">
        <v>91.565832237430797</v>
      </c>
      <c r="AC8">
        <v>153.32196336467874</v>
      </c>
      <c r="AD8">
        <v>37.948136098276514</v>
      </c>
      <c r="AE8">
        <v>44.657880603539788</v>
      </c>
    </row>
    <row r="9" spans="1:31" x14ac:dyDescent="0.25">
      <c r="A9" t="s">
        <v>12</v>
      </c>
      <c r="B9">
        <f>CONFIDENCE(0.05,B8,3)</f>
        <v>73.461950167696841</v>
      </c>
      <c r="C9">
        <f t="shared" ref="C9:K9" si="2">CONFIDENCE(0.05,C8,3)</f>
        <v>91.865444927059087</v>
      </c>
      <c r="D9">
        <f t="shared" si="2"/>
        <v>26.132962558294039</v>
      </c>
      <c r="E9">
        <f t="shared" si="2"/>
        <v>151.53277554469483</v>
      </c>
      <c r="F9">
        <f t="shared" si="2"/>
        <v>19.158745696194185</v>
      </c>
      <c r="G9">
        <f t="shared" si="2"/>
        <v>121.14300463336676</v>
      </c>
      <c r="H9">
        <f t="shared" si="2"/>
        <v>53.018067945883715</v>
      </c>
      <c r="I9">
        <f t="shared" si="2"/>
        <v>45.743681598309074</v>
      </c>
      <c r="K9">
        <f t="shared" si="2"/>
        <v>181.13772610052584</v>
      </c>
      <c r="O9">
        <v>100</v>
      </c>
      <c r="P9">
        <v>111.13333333333333</v>
      </c>
      <c r="Q9">
        <v>154.35666666666665</v>
      </c>
      <c r="R9">
        <v>142.33500000000001</v>
      </c>
      <c r="S9">
        <v>1706.385</v>
      </c>
      <c r="T9">
        <v>91.474999999999994</v>
      </c>
      <c r="U9">
        <v>175.69499999999999</v>
      </c>
      <c r="V9">
        <v>180.36500000000001</v>
      </c>
      <c r="W9">
        <v>146.36000000000001</v>
      </c>
      <c r="X9">
        <v>5.2757685064200208</v>
      </c>
      <c r="Y9">
        <v>16.068470161572112</v>
      </c>
      <c r="Z9">
        <v>88.140860274903105</v>
      </c>
      <c r="AA9">
        <v>121.13446268506742</v>
      </c>
      <c r="AB9">
        <v>10.047987360660837</v>
      </c>
      <c r="AC9">
        <v>27.782225432819608</v>
      </c>
      <c r="AD9">
        <v>3.0617723625377593</v>
      </c>
      <c r="AE9">
        <v>36.953726469735095</v>
      </c>
    </row>
    <row r="10" spans="1:31" x14ac:dyDescent="0.25">
      <c r="A10">
        <v>50</v>
      </c>
      <c r="B10">
        <v>307.52</v>
      </c>
      <c r="C10">
        <v>213.18</v>
      </c>
      <c r="D10">
        <v>319.35000000000002</v>
      </c>
      <c r="F10">
        <v>138.65</v>
      </c>
      <c r="G10">
        <v>156.05000000000001</v>
      </c>
      <c r="H10">
        <v>221.34</v>
      </c>
      <c r="I10">
        <v>242.68</v>
      </c>
      <c r="K10">
        <v>237.17</v>
      </c>
      <c r="O10">
        <v>150</v>
      </c>
      <c r="P10">
        <v>337.34500000000003</v>
      </c>
      <c r="Q10">
        <v>164.95</v>
      </c>
      <c r="R10">
        <v>80.804999999999993</v>
      </c>
      <c r="S10">
        <v>259.27</v>
      </c>
      <c r="T10">
        <v>162.44</v>
      </c>
      <c r="U10">
        <v>149.71</v>
      </c>
      <c r="V10">
        <v>167.065</v>
      </c>
      <c r="W10">
        <v>172.38666666666666</v>
      </c>
      <c r="X10">
        <v>26.862986617276906</v>
      </c>
      <c r="Y10">
        <v>13.703729419395287</v>
      </c>
      <c r="Z10">
        <v>34.004765107261086</v>
      </c>
      <c r="AA10">
        <v>23.645650762878148</v>
      </c>
      <c r="AB10">
        <v>27.655509396863398</v>
      </c>
      <c r="AC10">
        <v>27.534738059404059</v>
      </c>
      <c r="AD10">
        <v>5.0558134854837986</v>
      </c>
      <c r="AE10">
        <v>55.592015913558363</v>
      </c>
    </row>
    <row r="11" spans="1:31" x14ac:dyDescent="0.25">
      <c r="A11">
        <v>50</v>
      </c>
      <c r="B11">
        <v>278.88</v>
      </c>
      <c r="E11">
        <v>2249.9699999999998</v>
      </c>
      <c r="F11">
        <v>265.45</v>
      </c>
      <c r="G11">
        <v>195.34</v>
      </c>
      <c r="H11">
        <v>260.13</v>
      </c>
      <c r="I11">
        <v>229.83</v>
      </c>
      <c r="K11">
        <v>228.97</v>
      </c>
    </row>
    <row r="12" spans="1:31" x14ac:dyDescent="0.25">
      <c r="A12">
        <v>50</v>
      </c>
      <c r="B12">
        <v>140.19</v>
      </c>
      <c r="C12">
        <v>134.52000000000001</v>
      </c>
      <c r="D12">
        <v>200.14</v>
      </c>
      <c r="E12">
        <v>2657.89</v>
      </c>
      <c r="F12">
        <v>87.62</v>
      </c>
      <c r="H12">
        <v>184.24</v>
      </c>
      <c r="I12">
        <v>312.8</v>
      </c>
      <c r="K12">
        <v>362.52</v>
      </c>
    </row>
    <row r="13" spans="1:31" x14ac:dyDescent="0.25">
      <c r="A13" t="s">
        <v>11</v>
      </c>
      <c r="B13">
        <f t="shared" ref="B13:I13" si="3">AVERAGE(B10:B12)</f>
        <v>242.19666666666663</v>
      </c>
      <c r="C13">
        <f t="shared" si="3"/>
        <v>173.85000000000002</v>
      </c>
      <c r="D13">
        <f t="shared" si="3"/>
        <v>259.745</v>
      </c>
      <c r="E13">
        <f t="shared" si="3"/>
        <v>2453.9299999999998</v>
      </c>
      <c r="F13">
        <f t="shared" si="3"/>
        <v>163.90666666666667</v>
      </c>
      <c r="G13">
        <f t="shared" si="3"/>
        <v>175.69499999999999</v>
      </c>
      <c r="H13">
        <f t="shared" si="3"/>
        <v>221.90333333333334</v>
      </c>
      <c r="I13">
        <f t="shared" si="3"/>
        <v>261.77</v>
      </c>
      <c r="K13">
        <f>AVERAGE(K10:K12)</f>
        <v>276.21999999999997</v>
      </c>
    </row>
    <row r="14" spans="1:31" x14ac:dyDescent="0.25">
      <c r="A14" t="s">
        <v>6</v>
      </c>
      <c r="B14">
        <f t="shared" ref="B14:I14" si="4">STDEV(B10:B12)</f>
        <v>89.49347704348817</v>
      </c>
      <c r="C14">
        <f t="shared" si="4"/>
        <v>55.621019408133712</v>
      </c>
      <c r="D14">
        <f t="shared" si="4"/>
        <v>84.294199385248447</v>
      </c>
      <c r="E14">
        <f t="shared" si="4"/>
        <v>288.44299818161653</v>
      </c>
      <c r="F14">
        <f t="shared" si="4"/>
        <v>91.565832237430797</v>
      </c>
      <c r="G14">
        <f t="shared" si="4"/>
        <v>27.782225432819608</v>
      </c>
      <c r="H14">
        <f t="shared" si="4"/>
        <v>37.948136098276514</v>
      </c>
      <c r="I14">
        <f t="shared" si="4"/>
        <v>44.657880603539788</v>
      </c>
      <c r="K14">
        <f>STDEV(K10:K12)</f>
        <v>74.850367400567904</v>
      </c>
    </row>
    <row r="15" spans="1:31" x14ac:dyDescent="0.25">
      <c r="A15" t="s">
        <v>12</v>
      </c>
      <c r="B15">
        <f>CONFIDENCE(0.05,B14,3)</f>
        <v>101.26954191528456</v>
      </c>
      <c r="C15">
        <f t="shared" ref="C15:I15" si="5">CONFIDENCE(0.05,C14,3)</f>
        <v>62.939952077017963</v>
      </c>
      <c r="D15">
        <f t="shared" si="5"/>
        <v>95.386113489719534</v>
      </c>
      <c r="E15">
        <f t="shared" si="5"/>
        <v>326.39798183647633</v>
      </c>
      <c r="F15">
        <f t="shared" si="5"/>
        <v>103.61458948868869</v>
      </c>
      <c r="G15">
        <f t="shared" si="5"/>
        <v>31.437969960666859</v>
      </c>
      <c r="H15">
        <f t="shared" si="5"/>
        <v>42.941569443590694</v>
      </c>
      <c r="I15">
        <f t="shared" si="5"/>
        <v>50.534220605042592</v>
      </c>
      <c r="K15">
        <f t="shared" ref="K15" si="6">CONFIDENCE(0.05,K14,3)</f>
        <v>84.699607940842768</v>
      </c>
    </row>
    <row r="16" spans="1:31" x14ac:dyDescent="0.25">
      <c r="A16">
        <v>100</v>
      </c>
      <c r="B16">
        <v>117.2</v>
      </c>
      <c r="C16">
        <v>164.09</v>
      </c>
      <c r="D16">
        <v>80.010000000000005</v>
      </c>
      <c r="F16">
        <v>98.58</v>
      </c>
      <c r="G16">
        <v>755.94</v>
      </c>
      <c r="H16">
        <v>178.2</v>
      </c>
      <c r="I16">
        <v>103.71</v>
      </c>
      <c r="K16">
        <v>111.59</v>
      </c>
    </row>
    <row r="17" spans="1:11" x14ac:dyDescent="0.25">
      <c r="A17">
        <v>100</v>
      </c>
      <c r="B17">
        <v>108.58</v>
      </c>
      <c r="C17">
        <v>135.81</v>
      </c>
      <c r="D17">
        <v>204.66</v>
      </c>
      <c r="E17">
        <v>1792.04</v>
      </c>
      <c r="H17">
        <v>182.53</v>
      </c>
      <c r="I17">
        <v>166.54</v>
      </c>
      <c r="K17">
        <v>104.82</v>
      </c>
    </row>
    <row r="18" spans="1:11" x14ac:dyDescent="0.25">
      <c r="A18">
        <v>100</v>
      </c>
      <c r="B18">
        <v>107.62</v>
      </c>
      <c r="C18">
        <v>163.16999999999999</v>
      </c>
      <c r="E18">
        <v>1620.73</v>
      </c>
      <c r="F18">
        <v>84.37</v>
      </c>
      <c r="G18">
        <v>539.11</v>
      </c>
      <c r="I18">
        <v>168.83</v>
      </c>
      <c r="K18">
        <v>284.25</v>
      </c>
    </row>
    <row r="19" spans="1:11" x14ac:dyDescent="0.25">
      <c r="A19" t="s">
        <v>11</v>
      </c>
      <c r="B19">
        <f t="shared" ref="B19:I19" si="7">AVERAGE(B16:B18)</f>
        <v>111.13333333333333</v>
      </c>
      <c r="C19">
        <f t="shared" si="7"/>
        <v>154.35666666666665</v>
      </c>
      <c r="D19">
        <f t="shared" si="7"/>
        <v>142.33500000000001</v>
      </c>
      <c r="E19">
        <f t="shared" si="7"/>
        <v>1706.385</v>
      </c>
      <c r="F19">
        <f t="shared" si="7"/>
        <v>91.474999999999994</v>
      </c>
      <c r="G19">
        <f t="shared" si="7"/>
        <v>647.52500000000009</v>
      </c>
      <c r="H19">
        <f t="shared" si="7"/>
        <v>180.36500000000001</v>
      </c>
      <c r="I19">
        <f t="shared" si="7"/>
        <v>146.36000000000001</v>
      </c>
      <c r="K19">
        <f>AVERAGE(K16:K18)</f>
        <v>166.88666666666666</v>
      </c>
    </row>
    <row r="20" spans="1:11" x14ac:dyDescent="0.25">
      <c r="A20" t="s">
        <v>6</v>
      </c>
      <c r="B20">
        <f>STDEV(B16:B18)</f>
        <v>5.2757685064200208</v>
      </c>
      <c r="C20">
        <f t="shared" ref="C20:K20" si="8">STDEV(C16:C18)</f>
        <v>16.068470161572112</v>
      </c>
      <c r="D20">
        <f t="shared" si="8"/>
        <v>88.140860274903105</v>
      </c>
      <c r="E20">
        <f t="shared" si="8"/>
        <v>121.13446268506742</v>
      </c>
      <c r="F20">
        <f t="shared" si="8"/>
        <v>10.047987360660837</v>
      </c>
      <c r="G20">
        <f t="shared" si="8"/>
        <v>153.32196336467874</v>
      </c>
      <c r="H20">
        <f t="shared" si="8"/>
        <v>3.0617723625377593</v>
      </c>
      <c r="I20">
        <f t="shared" si="8"/>
        <v>36.953726469735095</v>
      </c>
      <c r="K20">
        <f t="shared" si="8"/>
        <v>101.6959794354395</v>
      </c>
    </row>
    <row r="21" spans="1:11" x14ac:dyDescent="0.25">
      <c r="A21" t="s">
        <v>12</v>
      </c>
      <c r="B21">
        <f>CONFIDENCE(0.05,B20,3)</f>
        <v>5.9699843781532467</v>
      </c>
      <c r="C21">
        <f t="shared" ref="C21:I21" si="9">CONFIDENCE(0.05,C20,3)</f>
        <v>18.182851603263639</v>
      </c>
      <c r="D21">
        <f t="shared" si="9"/>
        <v>99.738940076281494</v>
      </c>
      <c r="E21">
        <f t="shared" si="9"/>
        <v>137.07402987940461</v>
      </c>
      <c r="F21">
        <f t="shared" si="9"/>
        <v>11.370159153501488</v>
      </c>
      <c r="G21">
        <f t="shared" si="9"/>
        <v>173.49694646401989</v>
      </c>
      <c r="H21">
        <f t="shared" si="9"/>
        <v>3.4646579264364243</v>
      </c>
      <c r="I21">
        <f t="shared" si="9"/>
        <v>41.816309694105236</v>
      </c>
      <c r="K21">
        <f t="shared" ref="K21" si="10">CONFIDENCE(0.05,K20,3)</f>
        <v>115.07771954204705</v>
      </c>
    </row>
    <row r="22" spans="1:11" x14ac:dyDescent="0.25">
      <c r="A22">
        <v>150</v>
      </c>
      <c r="D22">
        <v>104.85</v>
      </c>
      <c r="E22">
        <v>242.55</v>
      </c>
      <c r="F22">
        <v>130.76</v>
      </c>
      <c r="G22">
        <v>169.18</v>
      </c>
      <c r="H22">
        <v>163.49</v>
      </c>
      <c r="I22">
        <v>117.07</v>
      </c>
      <c r="K22">
        <v>124.49</v>
      </c>
    </row>
    <row r="23" spans="1:11" x14ac:dyDescent="0.25">
      <c r="A23">
        <v>150</v>
      </c>
      <c r="B23">
        <v>318.35000000000002</v>
      </c>
      <c r="C23">
        <v>155.26</v>
      </c>
      <c r="F23">
        <v>181.76</v>
      </c>
      <c r="G23">
        <v>130.24</v>
      </c>
      <c r="H23">
        <v>170.64</v>
      </c>
      <c r="I23">
        <v>171.84</v>
      </c>
      <c r="K23">
        <v>161.16</v>
      </c>
    </row>
    <row r="24" spans="1:11" x14ac:dyDescent="0.25">
      <c r="A24">
        <v>150</v>
      </c>
      <c r="B24">
        <v>356.34</v>
      </c>
      <c r="C24">
        <v>174.64</v>
      </c>
      <c r="D24">
        <v>56.76</v>
      </c>
      <c r="E24">
        <v>275.99</v>
      </c>
      <c r="F24">
        <v>174.8</v>
      </c>
      <c r="I24">
        <v>228.25</v>
      </c>
      <c r="K24">
        <v>294.98</v>
      </c>
    </row>
    <row r="25" spans="1:11" x14ac:dyDescent="0.25">
      <c r="A25" t="s">
        <v>11</v>
      </c>
      <c r="B25">
        <f>AVERAGE(B22:B24)</f>
        <v>337.34500000000003</v>
      </c>
      <c r="C25">
        <f t="shared" ref="C25:K25" si="11">AVERAGE(C22:C24)</f>
        <v>164.95</v>
      </c>
      <c r="D25">
        <f>AVERAGE(D22:D24)</f>
        <v>80.804999999999993</v>
      </c>
      <c r="E25">
        <f t="shared" si="11"/>
        <v>259.27</v>
      </c>
      <c r="F25">
        <f t="shared" si="11"/>
        <v>162.44</v>
      </c>
      <c r="G25">
        <f t="shared" si="11"/>
        <v>149.71</v>
      </c>
      <c r="H25">
        <f t="shared" si="11"/>
        <v>167.065</v>
      </c>
      <c r="I25">
        <f t="shared" si="11"/>
        <v>172.38666666666666</v>
      </c>
      <c r="K25">
        <f t="shared" si="11"/>
        <v>193.54333333333332</v>
      </c>
    </row>
    <row r="26" spans="1:11" x14ac:dyDescent="0.25">
      <c r="A26" t="s">
        <v>6</v>
      </c>
      <c r="B26">
        <f>STDEV(B22:B24)</f>
        <v>26.862986617276906</v>
      </c>
      <c r="C26">
        <f t="shared" ref="C26:K26" si="12">STDEV(C22:C24)</f>
        <v>13.703729419395287</v>
      </c>
      <c r="D26">
        <f>STDEV(D22:D24)</f>
        <v>34.004765107261086</v>
      </c>
      <c r="E26">
        <f t="shared" si="12"/>
        <v>23.645650762878148</v>
      </c>
      <c r="F26">
        <f t="shared" si="12"/>
        <v>27.655509396863398</v>
      </c>
      <c r="G26">
        <f t="shared" si="12"/>
        <v>27.534738059404059</v>
      </c>
      <c r="H26">
        <f t="shared" si="12"/>
        <v>5.0558134854837986</v>
      </c>
      <c r="I26">
        <f t="shared" si="12"/>
        <v>55.592015913558363</v>
      </c>
      <c r="K26">
        <f t="shared" si="12"/>
        <v>89.739736089055555</v>
      </c>
    </row>
    <row r="27" spans="1:11" x14ac:dyDescent="0.25">
      <c r="A27" t="s">
        <v>12</v>
      </c>
      <c r="B27">
        <f>CONFIDENCE(0.05,B26,3)</f>
        <v>30.397772430789658</v>
      </c>
      <c r="C27">
        <f t="shared" ref="C27:I27" si="13">CONFIDENCE(0.05,C26,3)</f>
        <v>15.506944714627645</v>
      </c>
      <c r="D27">
        <f t="shared" si="13"/>
        <v>38.47930708598782</v>
      </c>
      <c r="E27">
        <f t="shared" si="13"/>
        <v>26.757081076220253</v>
      </c>
      <c r="F27">
        <f t="shared" si="13"/>
        <v>31.294579902100129</v>
      </c>
      <c r="G27">
        <f t="shared" si="13"/>
        <v>31.15791677954584</v>
      </c>
      <c r="H27">
        <f t="shared" si="13"/>
        <v>5.7210864143233922</v>
      </c>
      <c r="I27">
        <f t="shared" si="13"/>
        <v>62.907132136318147</v>
      </c>
      <c r="K27">
        <f t="shared" ref="K27" si="14">CONFIDENCE(0.05,K26,3)</f>
        <v>101.54820513813583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6</vt:i4>
      </vt:variant>
    </vt:vector>
  </HeadingPairs>
  <TitlesOfParts>
    <vt:vector size="6" baseType="lpstr">
      <vt:lpstr>pH</vt:lpstr>
      <vt:lpstr>time</vt:lpstr>
      <vt:lpstr>stirring</vt:lpstr>
      <vt:lpstr>temperature</vt:lpstr>
      <vt:lpstr>donnor phase conc</vt:lpstr>
      <vt:lpstr>ionic strenth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2025-10-30T12:02:06Z</dcterms:modified>
</cp:coreProperties>
</file>